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20" windowWidth="20730" windowHeight="11760"/>
  </bookViews>
  <sheets>
    <sheet name="Eng Est" sheetId="4" r:id="rId1"/>
    <sheet name="Eng Est Table" sheetId="5" r:id="rId2"/>
    <sheet name="Guidelines" sheetId="6" r:id="rId3"/>
    <sheet name="Example" sheetId="1" r:id="rId4"/>
    <sheet name="Table Example" sheetId="3" r:id="rId5"/>
    <sheet name="Unit Key" sheetId="7" r:id="rId6"/>
  </sheets>
  <definedNames>
    <definedName name="_xlnm._FilterDatabase" localSheetId="5" hidden="1">'Unit Key'!$A$1:$C$20</definedName>
    <definedName name="Acronym">'Unit Key'!$A$2:$A$21</definedName>
    <definedName name="_xlnm.Print_Area" localSheetId="0">'Eng Est'!$A$1:$I$366</definedName>
    <definedName name="_xlnm.Print_Area" localSheetId="1">'Eng Est Table'!$A$1:$I$380</definedName>
    <definedName name="_xlnm.Print_Area" localSheetId="3">Example!$A$1:$J$377</definedName>
    <definedName name="_xlnm.Print_Area" localSheetId="4">'Table Example'!$A$1:$I$380</definedName>
    <definedName name="_xlnm.Print_Titles" localSheetId="0">'Eng Est'!$5:$5</definedName>
    <definedName name="_xlnm.Print_Titles" localSheetId="1">'Eng Est Table'!$3:$3</definedName>
    <definedName name="_xlnm.Print_Titles" localSheetId="3">Example!$5:$5</definedName>
    <definedName name="_xlnm.Print_Titles" localSheetId="4">'Table Example'!$3:$3</definedName>
  </definedNames>
  <calcPr calcId="145621"/>
  <pivotCaches>
    <pivotCache cacheId="0" r:id="rId7"/>
    <pivotCache cacheId="1" r:id="rId8"/>
  </pivotCaches>
</workbook>
</file>

<file path=xl/calcChain.xml><?xml version="1.0" encoding="utf-8"?>
<calcChain xmlns="http://schemas.openxmlformats.org/spreadsheetml/2006/main">
  <c r="I363" i="4" l="1"/>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H364" i="4" l="1"/>
  <c r="A1" i="5"/>
  <c r="I365" i="4"/>
  <c r="I364" i="4"/>
  <c r="I366" i="4" l="1"/>
  <c r="A1" i="3"/>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J302" i="1"/>
  <c r="J301" i="1"/>
  <c r="J300" i="1"/>
  <c r="J299" i="1"/>
  <c r="J298" i="1"/>
  <c r="J297" i="1"/>
  <c r="J296" i="1"/>
  <c r="J295" i="1"/>
  <c r="J285" i="1"/>
  <c r="J284" i="1"/>
  <c r="J269" i="1"/>
  <c r="J220" i="1"/>
  <c r="J219" i="1"/>
  <c r="J218" i="1"/>
  <c r="J209" i="1"/>
  <c r="J147" i="1"/>
  <c r="J146" i="1"/>
  <c r="J145" i="1"/>
  <c r="J144" i="1"/>
  <c r="J143" i="1"/>
  <c r="J142" i="1"/>
  <c r="J141" i="1"/>
  <c r="J140" i="1"/>
  <c r="J139" i="1"/>
  <c r="J137" i="1"/>
  <c r="J136" i="1"/>
  <c r="J135" i="1"/>
  <c r="J134" i="1"/>
  <c r="J133" i="1"/>
  <c r="J132" i="1"/>
  <c r="J131" i="1"/>
  <c r="J130" i="1"/>
  <c r="J128" i="1"/>
  <c r="J127" i="1"/>
  <c r="J126" i="1"/>
  <c r="J125" i="1"/>
  <c r="J124" i="1"/>
  <c r="J123" i="1"/>
  <c r="J122" i="1"/>
  <c r="J121" i="1"/>
  <c r="J120" i="1"/>
  <c r="J117" i="1"/>
  <c r="J109" i="1"/>
  <c r="J108" i="1"/>
  <c r="J106" i="1"/>
  <c r="J105" i="1"/>
  <c r="J104" i="1"/>
  <c r="J103" i="1"/>
  <c r="J102" i="1"/>
  <c r="J101" i="1"/>
  <c r="J100" i="1"/>
  <c r="J99" i="1"/>
  <c r="J98" i="1"/>
  <c r="J97" i="1"/>
  <c r="J96" i="1"/>
  <c r="J94" i="1"/>
  <c r="J88" i="1"/>
  <c r="J86" i="1"/>
  <c r="J85" i="1"/>
  <c r="J84" i="1"/>
  <c r="J79" i="1"/>
  <c r="J63" i="1"/>
  <c r="J62" i="1"/>
  <c r="J27" i="1"/>
  <c r="J26" i="1"/>
  <c r="J23" i="1"/>
  <c r="J22" i="1"/>
  <c r="J21" i="1"/>
  <c r="J18" i="1"/>
  <c r="J17" i="1"/>
  <c r="J16" i="1"/>
  <c r="J15" i="1"/>
  <c r="J14" i="1"/>
  <c r="I366" i="1" l="1"/>
</calcChain>
</file>

<file path=xl/comments1.xml><?xml version="1.0" encoding="utf-8"?>
<comments xmlns="http://schemas.openxmlformats.org/spreadsheetml/2006/main">
  <authors>
    <author>Russ Figley</author>
    <author>mabauman</author>
  </authors>
  <commentList>
    <comment ref="H364" authorId="0">
      <text>
        <r>
          <rPr>
            <b/>
            <sz val="9"/>
            <color indexed="81"/>
            <rFont val="Tahoma"/>
            <family val="2"/>
          </rPr>
          <t>Russ Figley:</t>
        </r>
        <r>
          <rPr>
            <sz val="9"/>
            <color indexed="81"/>
            <rFont val="Tahoma"/>
            <family val="2"/>
          </rPr>
          <t xml:space="preserve">
Unless otherwise noted, this cell should contain an amount that is 10% of the extended cost total.</t>
        </r>
      </text>
    </comment>
    <comment ref="A367" authorId="1">
      <text>
        <r>
          <rPr>
            <b/>
            <sz val="8"/>
            <color indexed="81"/>
            <rFont val="Tahoma"/>
            <family val="2"/>
          </rPr>
          <t>mabauman:</t>
        </r>
        <r>
          <rPr>
            <sz val="8"/>
            <color indexed="81"/>
            <rFont val="Tahoma"/>
            <family val="2"/>
          </rPr>
          <t xml:space="preserve">
Please do not delete this as it will be used when the bid tabs are formulated and distributed.</t>
        </r>
      </text>
    </comment>
  </commentList>
</comments>
</file>

<file path=xl/sharedStrings.xml><?xml version="1.0" encoding="utf-8"?>
<sst xmlns="http://schemas.openxmlformats.org/spreadsheetml/2006/main" count="2064" uniqueCount="488">
  <si>
    <t>Engineer's Estimate</t>
  </si>
  <si>
    <t>DESCRIPTION</t>
  </si>
  <si>
    <t>UNITS</t>
  </si>
  <si>
    <t>QUANTITY</t>
  </si>
  <si>
    <t>UNIT COST</t>
  </si>
  <si>
    <t>TOTAL</t>
  </si>
  <si>
    <t>DPS QTY</t>
  </si>
  <si>
    <t>ROADWAY</t>
  </si>
  <si>
    <t>CPM TYPE B PROGRESS SCHEDULE</t>
  </si>
  <si>
    <t>SUM</t>
  </si>
  <si>
    <t>LUMP</t>
  </si>
  <si>
    <t>CLEARING AND GRUBBING, AS PER PLAN</t>
  </si>
  <si>
    <t>TREES OR STUMPS REMOVED, 15"</t>
  </si>
  <si>
    <t>EACH</t>
  </si>
  <si>
    <t>TREES OR STUMPS REMOVED, 30"</t>
  </si>
  <si>
    <t>TREES OR STUMPS REMOVED, 48"</t>
  </si>
  <si>
    <t>TREE GRATE &amp; FRAME REMOVED</t>
  </si>
  <si>
    <t>CURB REMOVED</t>
  </si>
  <si>
    <t>LF</t>
  </si>
  <si>
    <t>CURB REMOVED FOR REUSE, AS PER PLAN</t>
  </si>
  <si>
    <t>CURB REMOVED FOR STORAGE, AS PER PLAN</t>
  </si>
  <si>
    <t>PAVEMENT REMOVED, AS PER PLAN</t>
  </si>
  <si>
    <t>SY</t>
  </si>
  <si>
    <t>CONCRETE DRIVE REMOVED</t>
  </si>
  <si>
    <t>SF</t>
  </si>
  <si>
    <t>WALK REMOVED</t>
  </si>
  <si>
    <t>BRICK WALK REMOVED</t>
  </si>
  <si>
    <t xml:space="preserve">SF </t>
  </si>
  <si>
    <t>CURB RAMP REMOVED</t>
  </si>
  <si>
    <t>STEPS REMOVED</t>
  </si>
  <si>
    <t>CONCRETE FOUNDATION REMOVED</t>
  </si>
  <si>
    <t>*UNDERGROUND OBSTRUCTION REMOVED</t>
  </si>
  <si>
    <t>CY</t>
  </si>
  <si>
    <t>*MISCELLANEOUS CONCRETE REMOVED</t>
  </si>
  <si>
    <t>MANHOLE REMOVED</t>
  </si>
  <si>
    <t>MANHOLE ABANDONED</t>
  </si>
  <si>
    <t>CATCH BASIN REMOVED</t>
  </si>
  <si>
    <t>CATCH BASIN ABANDONED</t>
  </si>
  <si>
    <t>HEADWALL REMOVED</t>
  </si>
  <si>
    <t>CURB INLET REMOVED</t>
  </si>
  <si>
    <t>CURB INLET MANHOLE REMOVED</t>
  </si>
  <si>
    <t>HEADWALL FOR 3.3'X5.3' CULVERT REMOVED</t>
  </si>
  <si>
    <t>3.3'X5.3' CULVERT REMOVED</t>
  </si>
  <si>
    <t>ROCK CHANNEL PROTECTION REMOVED</t>
  </si>
  <si>
    <t>24" PIPE &amp; UNDER REMOVED</t>
  </si>
  <si>
    <t>OVER 24" PIPE REMOVED</t>
  </si>
  <si>
    <t>30" PIPE FILLED IN PLACE</t>
  </si>
  <si>
    <t>18" PIPE FILLED IN PLACE</t>
  </si>
  <si>
    <t>15" PIPE FILLED IN PLACE</t>
  </si>
  <si>
    <t>12" PIPE FILLED IN PLACE</t>
  </si>
  <si>
    <t>8" PIPE FILLED IN PLACE</t>
  </si>
  <si>
    <t>PARKING BLOCK REMOVED</t>
  </si>
  <si>
    <t>BLOCK WALL REMOVED</t>
  </si>
  <si>
    <t>* BLOCK WALL REMOVED</t>
  </si>
  <si>
    <t>GATE REMOVED, AS PER PLAN</t>
  </si>
  <si>
    <t>*GATE REMOVED, AS PER PLAN</t>
  </si>
  <si>
    <t>FENCE REMOVED, AS PER PLAN</t>
  </si>
  <si>
    <t>*FENCE REMOVED, AS PER PLAN</t>
  </si>
  <si>
    <t>ABANDONED MAILBOX POST REMOVED</t>
  </si>
  <si>
    <t>PRIVATE LIGHT POLE REMOVED</t>
  </si>
  <si>
    <t>*LIGHT POLE REMOVED</t>
  </si>
  <si>
    <t>4" POLE W/ TELEPHONE WIRE ATTACHED REMOVED</t>
  </si>
  <si>
    <t>PYLON SIGN REMOVED,AS PER PLAN</t>
  </si>
  <si>
    <t>UTILITY POLE REMOVED</t>
  </si>
  <si>
    <t>PRIVATE PLASTIC LIGHT POST REMOVED</t>
  </si>
  <si>
    <t>*PRIVATE PLASTIC LIGHT POST REMOVED</t>
  </si>
  <si>
    <t>PRIVATE LIGHT POLE FOUNDATION REMOVED</t>
  </si>
  <si>
    <t>PRIVATE POST MOUNTED SIGN REMOVED</t>
  </si>
  <si>
    <t>TELEPHONE BOOTH REMOVED</t>
  </si>
  <si>
    <t>STEEL BOLLARD REMOVED</t>
  </si>
  <si>
    <t>RAILROAD TIE REMOVED</t>
  </si>
  <si>
    <t>RAILROAD TIE WALL REMOVED</t>
  </si>
  <si>
    <t>LANDSCAPE RAILROAD TIMBERS REMOVED</t>
  </si>
  <si>
    <t>GUARDRAIL REMOVED</t>
  </si>
  <si>
    <t>EXCAVATION, AS PER PLAN</t>
  </si>
  <si>
    <t>EMBANKMENT CONSTRUCTION</t>
  </si>
  <si>
    <t>*GRANULAR EMBANKMENT</t>
  </si>
  <si>
    <t>GUARDRAIL, TYPE 5</t>
  </si>
  <si>
    <t>*PROOFROLLING</t>
  </si>
  <si>
    <t>HR</t>
  </si>
  <si>
    <t>SUBGRADE COMPACTION</t>
  </si>
  <si>
    <t>ANCHOR ASSEMBLY, TYPE T</t>
  </si>
  <si>
    <t>FENCE REMOVED AND REBUILT, AS PER PLAN</t>
  </si>
  <si>
    <t>CONCRETE STEPS</t>
  </si>
  <si>
    <t>CONCRETE WALK  (T=4", STD. DWG. 2300)</t>
  </si>
  <si>
    <t>CONCRETE WALK  (T=8", 2300 STD. DWG. 2300)</t>
  </si>
  <si>
    <t>CURB RAMP</t>
  </si>
  <si>
    <t>CONSTRUCTION LAYOUT STAKES</t>
  </si>
  <si>
    <t>MOBILIZATION</t>
  </si>
  <si>
    <t>*FLOWABLE CONTROLLED DENSITY FILL, TYPE II</t>
  </si>
  <si>
    <t>SS-1551</t>
  </si>
  <si>
    <t>DETECTABLE WARNING SURFACE, TYPE A</t>
  </si>
  <si>
    <t>SPEC.</t>
  </si>
  <si>
    <t>PROJECT IDENTIFICATION SIGN</t>
  </si>
  <si>
    <t>*GEOGRID, AS PER PLAN</t>
  </si>
  <si>
    <t>BRICKS REMOVED &amp; SALVAGE, AS PER PLAN</t>
  </si>
  <si>
    <t>BRICK WALK</t>
  </si>
  <si>
    <t>*STOCKPILING OF SUSPECTED CONTAMINATED MATERIALS</t>
  </si>
  <si>
    <t>*TESTING OF SUSPECTED CONTAMINATED MATERIALS</t>
  </si>
  <si>
    <t>*CONTAMINATED MATERIALS REMOVED AND DISPOSED OF</t>
  </si>
  <si>
    <t>PARKING BLOCK</t>
  </si>
  <si>
    <t>BOND CONSTRUCTION SIGNS</t>
  </si>
  <si>
    <t>PAVEMENT</t>
  </si>
  <si>
    <t>DRIVEWAY PAVEMENT REPLACEMENT TYPE IIIA - COMMERCIAL (STD. DWG. 2160)</t>
  </si>
  <si>
    <t>DRIVEWAY PAVEMENT REPLACEMENT TYPE IIIA - RESIDENTIAL (STD. DWG. 2160)</t>
  </si>
  <si>
    <t>DRIVEWAY PAVEMENT REPLACEMENT TYPE IIIC (STD. DWG. 2160)</t>
  </si>
  <si>
    <t>PERMANENT PAVEMENT REPLACEMENT, TYPE I, (STD. DWG. 1441), AS PER PLAN</t>
  </si>
  <si>
    <t>PERMANENT PAVEMENT REPLACEMENT, TYPE V, (STD. DWG. 1441), AS PER PLAN</t>
  </si>
  <si>
    <t>PAVEMENT PLANING (Varies - 1 1/4" Typ.)</t>
  </si>
  <si>
    <t>6.5" BITUMINOUS AGGREGATE BASE</t>
  </si>
  <si>
    <t>Ton</t>
  </si>
  <si>
    <t>6" AGGREGATE BASE</t>
  </si>
  <si>
    <t>8" AGGREGATE BERM</t>
  </si>
  <si>
    <t>8" PORTLAND CEMENT CONCRETE BASE OR 8" ROLLER COMPACTED CONCRETE BASE, SS-1523 AS PER PLAN</t>
  </si>
  <si>
    <t>2 1/2" ASPHALT CONCRETE</t>
  </si>
  <si>
    <t>TONS</t>
  </si>
  <si>
    <t>TACK COAT, BITUMINOUS (0.10 GAL/SY)</t>
  </si>
  <si>
    <t>GAL</t>
  </si>
  <si>
    <t>TACK COAT, BITUMINOUS (0.15 GAL/SY)</t>
  </si>
  <si>
    <t>TACK COAT, RUBBER (0.04 GAL/SY)</t>
  </si>
  <si>
    <t>BITUMINOUS PRIME COAT (0.25 GAL/SY)</t>
  </si>
  <si>
    <t>BITUMINOUS PRIME COAT (0.40 GAL/SY)</t>
  </si>
  <si>
    <t>SEAL COAT, BITUMINOUS (0.30 GAL/SY)</t>
  </si>
  <si>
    <t>SEAL COAT COVER AGGREGATE (0.008 CY/SY)</t>
  </si>
  <si>
    <t>CRACK SEALING, HOT APPLIED</t>
  </si>
  <si>
    <t>ASPHALT CONCRETE, CONTRACTOR MIX DESIGN, TYPE II, SURFACE COURSE, PG 70-22M (PER ODOT 2010 CMS 702.01)</t>
  </si>
  <si>
    <t>ASPHALT CONCRETE, CONTRACTOR MIX DESIGN, TYPE II, INTERMEDIATE COURSE, PG 70-22M (PER ODOT 2010 CMS 702.01)</t>
  </si>
  <si>
    <t>6" PLAIN PORTLAND CEMENT CONCRETE PAVEMENT</t>
  </si>
  <si>
    <t>8" PLAIN PORTLAND CEMENT CONCRETE PAVEMENT</t>
  </si>
  <si>
    <t>SPECIAL 8" CONCRETE COMBINED CURB &amp; GUTTER (STD. DWG. 2020 MOD.)</t>
  </si>
  <si>
    <t>STRAIGHT 18" CURB (STD. DWG. 2000)</t>
  </si>
  <si>
    <t>COMPACTED AGGREGATE, TYPE A, AS PER PLAN</t>
  </si>
  <si>
    <t>SANDSTONE CURB, COMPLETE, AS PER PLAN</t>
  </si>
  <si>
    <t>CONCRETE BUS PAD</t>
  </si>
  <si>
    <t>MAINTENANCE OF TRAFFIC</t>
  </si>
  <si>
    <t>TRAFFIC COMPACTED SURFACE, TYPE B</t>
  </si>
  <si>
    <t>MAINTAINING TRAFFIC, AS PER PLAN</t>
  </si>
  <si>
    <t>DETOUR SIGNING</t>
  </si>
  <si>
    <t>PORTABLE CHANGEABLE MESSAGE SIGN, CLASS II, AS PER PLAN</t>
  </si>
  <si>
    <t>SGN.MO.</t>
  </si>
  <si>
    <t>WORK ZONE CENTER LINE, CLASS I</t>
  </si>
  <si>
    <t>MILE</t>
  </si>
  <si>
    <t>WORK ZONE CHANNELIZING LINE, CLASS I</t>
  </si>
  <si>
    <t>WORK ZONE EDGE LINE, CLASS I</t>
  </si>
  <si>
    <t>WORK ZONE STOP LINE, CLASS I</t>
  </si>
  <si>
    <t>WORK ZONE CROSSWALK LINE, CLASS I</t>
  </si>
  <si>
    <t>ASPHALT CONCRETE FOR MAINTAINING TRAFFIC</t>
  </si>
  <si>
    <t>MAINTAINING TRAFFIC, LEO WITH PATROL CAR, AS PER PLAN</t>
  </si>
  <si>
    <t>MAINTAINING TRAFFIC, LEO WITHOUT PATROL CAR, AS PER PLAN</t>
  </si>
  <si>
    <t>DUST CONTROL, COMPLETE</t>
  </si>
  <si>
    <t>EROSION CONTROL</t>
  </si>
  <si>
    <t>PERIMETER FILTER FABRIC FENCE</t>
  </si>
  <si>
    <t>INLET PROTECTION (BAG TYPE)</t>
  </si>
  <si>
    <t>INLET PROTECTION (CURB BAG TYPE)</t>
  </si>
  <si>
    <t>INLET PROTECTION (CURB INLET TYPE)</t>
  </si>
  <si>
    <t>FILTER FABRIC INLET PROTECTION</t>
  </si>
  <si>
    <t>ROCK CHECK DAM</t>
  </si>
  <si>
    <t>STABILIZED CONSTRUCTION ENTRANCE</t>
  </si>
  <si>
    <t>CONCRETE WASHOUT AREA</t>
  </si>
  <si>
    <t>TEMPORARY STREAM CROSSING</t>
  </si>
  <si>
    <t>*CONSTRUCTION SEEDING AND MULCHING</t>
  </si>
  <si>
    <t>TOPSOIL FURNISHED &amp; PLACED (T=3"), AS PER PLAN</t>
  </si>
  <si>
    <t>COMMERCIAL FERTILIZER</t>
  </si>
  <si>
    <t>TON</t>
  </si>
  <si>
    <t>*REPAIR SEEDING AND MULCHING</t>
  </si>
  <si>
    <t>SEEDING AND MULCHING</t>
  </si>
  <si>
    <t>SEEDING &amp; MULCHING, AS PER PLAN</t>
  </si>
  <si>
    <t>WATER (0.00216 MGAL/SY)</t>
  </si>
  <si>
    <t>M GAL</t>
  </si>
  <si>
    <t>*WATER</t>
  </si>
  <si>
    <t>DITCH EROSION PROTECTION</t>
  </si>
  <si>
    <t>DRAINAGE</t>
  </si>
  <si>
    <t>ROCK CHANNEL PROTECTION, TYPE A WITH FILTER</t>
  </si>
  <si>
    <t>ROCK CHANNEL PROTECTION, TYPE A WITHOUT FILTER</t>
  </si>
  <si>
    <t>HEADWALL (AA-S167) FOR 48" PIPE</t>
  </si>
  <si>
    <t>HEADWALL (AA-S168) FOR 15" PIPE</t>
  </si>
  <si>
    <t>HEADWALL (AA-S168) FOR 24" PIPE</t>
  </si>
  <si>
    <t>HEADWALL (AA-S168) FOR 30" PIPE</t>
  </si>
  <si>
    <t>MANHOLE, TYPE A, CLASS A (AA-S100) W/FRAME AND COVER (AA-S112)</t>
  </si>
  <si>
    <t>MANHOLE, TYPE A, CLASS B (AA-S100) W/FRAME AND COVER (AA-S112)</t>
  </si>
  <si>
    <t>MANHOLE, TYPE A, CLASS C (AA-S100) W/FRAME AND COVER (AA-S112)</t>
  </si>
  <si>
    <t>MANHOLE, TYPE B, CLASS D (AA-S101) W/FRAME AND COVER (AA-S114)</t>
  </si>
  <si>
    <t>MANHOLE, TYPE B, CLASS E (AA-S101) W/FRAME AND COVER (AA-S112)</t>
  </si>
  <si>
    <t>MANHOLE, TYPE B, CLASS F (AA-S101) W/FRAME AND COVER (AA-S112)</t>
  </si>
  <si>
    <t>MANHOLE, TYPE B, CLASS G (AA-S101) W/FRAME AND COVER (AA-S112)</t>
  </si>
  <si>
    <t>MANHOLE, TYPE B, CLASS K (AA-S101) W/FRAME AND COVER (AA-S112)</t>
  </si>
  <si>
    <t>MANHOLE, TYPE B, MODIFIED (AA-S101) W/FRAME AND GRATE (AA-S128)</t>
  </si>
  <si>
    <t>MANHOLE, TYPE C (AA-S102) W/FRAME AND GRATE (AA-S138)</t>
  </si>
  <si>
    <t>MANHOLE, TYPE E (AA-S104) W/FRAME (AA-S112) AND GRATE (AA-S138)</t>
  </si>
  <si>
    <t>MANHOLE, TYPE E (AA-S104) W/FRAME AND COVER (AA-S112)</t>
  </si>
  <si>
    <t>MANHOLE, TYPE E, MODIFIED W/FRAME AND GRATE (AA-S128)</t>
  </si>
  <si>
    <t>MANHOLE, TYPE F, (AA-S105) W/FRAME AND COVER (AA-S114)</t>
  </si>
  <si>
    <t>JUNCTION CHAMBER</t>
  </si>
  <si>
    <t>JUNCTION CHAMBER W/FRAME AND GRATE (AA-S128)</t>
  </si>
  <si>
    <t>CURB &amp; GUTTER INLET (AA-S125) W/FRAME AND GRATE (AA-S128)</t>
  </si>
  <si>
    <t>CURB &amp; GUTTER INLET (AA-S125) W/NEENAH R-3290A FRAME &amp; GRATE</t>
  </si>
  <si>
    <t>DOUBLE CURB &amp; GUTTER INLET (AA-S125)</t>
  </si>
  <si>
    <t>MANHOLE, (ODOT No.3)</t>
  </si>
  <si>
    <t>MANHOLE, (ODOT No.4)</t>
  </si>
  <si>
    <t>STANDARD CATCH BASIN (AA-S133) W/FRAME AND GRATE (AA-S139)</t>
  </si>
  <si>
    <t>STANDARD CATCH BASIN MODIFIED(AA-S133) W/2'W X 6"D WINDOW, FRAME AND GRATE (AA-S139)</t>
  </si>
  <si>
    <t>STANDARD CATCH BASIN W/24" SIDE INLETS (AA-S134)</t>
  </si>
  <si>
    <t>CATCH BASIN (ODOT 2-3)</t>
  </si>
  <si>
    <t>*MANHOLE ADJUSTED TO GRADE</t>
  </si>
  <si>
    <t>*CATCH BASIN ADJUSTED TO GRADE</t>
  </si>
  <si>
    <t>*INLET ADJUSTED TO GRADE</t>
  </si>
  <si>
    <t>6" PIPE UNDERDRAIN</t>
  </si>
  <si>
    <t>4" PIPE UNDERDRAIN, AS PER PLAN</t>
  </si>
  <si>
    <t>*3" PIPE ROOF DRAIN</t>
  </si>
  <si>
    <t>*4" PIPE ROOF DRAIN</t>
  </si>
  <si>
    <t>6" PIPE, WITH TYPE I BEDDING, WITH ITEM 911 COMPACTED BACKFILL</t>
  </si>
  <si>
    <t>42"  PIPE, WITH TYPE I BEDDING, WITH ITEM 911 COMPACTED BACKFILL</t>
  </si>
  <si>
    <t>48"  PIPE, WITH TYPE I BEDDING, WITH ITEM 911 COMPACTED BACKFILL</t>
  </si>
  <si>
    <t>*4" PIPE, TYPE F, WITH TYPE I BEDDING, WITH ITEM 912 COMPACTED GRANULAR BACKFILL</t>
  </si>
  <si>
    <t>8" PIPE, WITH TYPE I BEDDING, WITH ITEM 912 COMPACTED GRANULAR BACKFILL</t>
  </si>
  <si>
    <t>12"  PIPE, WITH TYPE I BEDDING, WITH ITEM 912 COMPACTED GRANULAR BACKFILL</t>
  </si>
  <si>
    <t>15"  PIPE, WITH TYPE I BEDDING, WITH ITEM 912 COMPACTED GRANULAR BACKFILL</t>
  </si>
  <si>
    <t>18"  PIPE, WITH TYPE I BEDDING, WITH ITEM 912 COMPACTED GRANULAR BACKFILL</t>
  </si>
  <si>
    <t>24"  PIPE, WITH TYPE I BEDDING, WITH ITEM 912 COMPACTED GRANULAR BACKFILL</t>
  </si>
  <si>
    <t>30"  PIPE, WITH TYPE I BEDDING, WITH ITEM 912 COMPACTED GRANULAR BACKFILL</t>
  </si>
  <si>
    <t>42"  PIPE, WITH TYPE I BEDDING, WITH ITEM 912 COMPACTED GRANULAR BACKFILL</t>
  </si>
  <si>
    <t>48"  PIPE, WITH TYPE I BEDDING, WITH ITEM 912 COMPACTED GRANULAR BACKFILL</t>
  </si>
  <si>
    <t>60"  PIPE, WITH TYPE I BEDDING, WITH ITEM 912 COMPACTED GRANULAR BACKFILL</t>
  </si>
  <si>
    <t>66"  PIPE, WITH TYPE I BEDDING, WITH ITEM 912 COMPACTED GRANULAR BACKFILL</t>
  </si>
  <si>
    <t>38"x60" H.E. PIPE, 706.04, CLASS II, WITH TYPE I BEDDING, WITH ITEM 912 COMPACTED GRANULAR BACKFILL</t>
  </si>
  <si>
    <t>58"x91" H.E. PIPE, 706.04, CLASS II, WITH TYPE I BEDDING, WITH ITEM 912 COMPACTED GRANULAR BACKFILL</t>
  </si>
  <si>
    <t>12"  PIPE, WITH TYPE I BEDDING, WITH ITEM 912 COMPACTED GRANULAR BACKFILL AND WATER TIGHT JOINTS</t>
  </si>
  <si>
    <t>24"  PIPE, WITH TYPE I BEDDING, WITH ITEM 912 COMPACTED GRANULAR BACKFILL AND WATER TIGHT JOINTS</t>
  </si>
  <si>
    <t>30"  PIPE, WITH TYPE I BEDDING, WITH ITEM 912 COMPACTED GRANULAR BACKFILL AND WATER TIGHT JOINTS</t>
  </si>
  <si>
    <t>42"  PIPE, WITH TYPE I BEDDING, WITH ITEM 912 COMPACTED GRANULAR BACKFILL AND WATER TIGHT JOINTS</t>
  </si>
  <si>
    <t>48"  PIPE, WITH TYPE I BEDDING, WITH ITEM 912 COMPACTED GRANULAR BACKFILL AND WATER TIGHT JOINTS</t>
  </si>
  <si>
    <t>12"  PIPE, WITH TYPE II BEDDING CONCRETE ENCASED</t>
  </si>
  <si>
    <t>15"  PIPE, WITH TYPE II BEDDING CONCRETE ENCASED</t>
  </si>
  <si>
    <t>18"  PIPE, WITH TYPE II BEDDING CONCRETE ENCASED</t>
  </si>
  <si>
    <t>58"x91" H.E. PIPE, 706.04, CLASS II, WITH TYPE II BEDDING CONCRETE ENCASED</t>
  </si>
  <si>
    <t>12"  PIPE, WITH TYPE II BEDDING CONCRETE ENCASED AND WATER TIGHT JOINTS</t>
  </si>
  <si>
    <t>15"  PIPE, WITH TYPE II BEDDING CONCRETE ENCASED AND WATER TIGHT JOINTS</t>
  </si>
  <si>
    <t>66"  REINFORCED CONC PIPE ASTM C-76 CL.IV, WITH TYPE I BEDDING, WITH ITEM 912 COMPACTED GRANULAR BACKFILL</t>
  </si>
  <si>
    <t>30"  PIPE, SANITARY SPECIFICATIONS, WITH TYPE I BEDDING, WITH ITEM 912 COMPACTED GRANULAR BACKFILL</t>
  </si>
  <si>
    <t>12"  DUCTILE IRON PIPE, WITH TYPE I BEDDING, WITH ITEM 912 COMPACTED GRANULAR BACKFILL</t>
  </si>
  <si>
    <t>12"  PIPE, WITH BACKFILL PER ITEM 901.17 (MIN. 90% MAXIMUM DRY DENSITY)</t>
  </si>
  <si>
    <t>15"  PIPE, WITH BACKFILL PER ITEM 901.17 (MIN. 90% MAXIMUM DRY DENSITY)</t>
  </si>
  <si>
    <t>*8" PIPE, N12, WITH TYPE I BEDDING, WITH ITEM 912 COMPACTED GRANULAR BACKFILL</t>
  </si>
  <si>
    <t>*10" PIPE, N12, WITH TYPE I BEDDING, WITH ITEM 912 COMPACTED GRANULAR BACKFILL</t>
  </si>
  <si>
    <t>*12" PIPE, N12, WITH TYPE I BEDDING, WITH ITEM 912 COMPACTED GRANULAR BACKFILL</t>
  </si>
  <si>
    <t>*STONE FOUNDATION</t>
  </si>
  <si>
    <t>DETENTION BASIN / EAST DRAINAGE DITCH</t>
  </si>
  <si>
    <t>TOPSOIL STRIPPING, STOCKPILING AND PLACEMENT</t>
  </si>
  <si>
    <t>EMBANKMENT, AS PER PLAN</t>
  </si>
  <si>
    <t>EXCAVATION (CHANNEL RESTORATION POOLS), AS PER PLAN</t>
  </si>
  <si>
    <t>EXCAVATION (ROCK SILLS)</t>
  </si>
  <si>
    <t>EXCAVATION (CHANNEL RESTORATION RIFFLES), AS PER PLAN</t>
  </si>
  <si>
    <t>GRANULAR MATERIAL, TYPE F, No. 57 STONE (ROCK SILLS)</t>
  </si>
  <si>
    <t>GRANULAR MATERIAL, TYPE F, COBBLE MATERIAL, AS PER PLAN</t>
  </si>
  <si>
    <t>DITCH CLEANOUT</t>
  </si>
  <si>
    <t>ROCK CHANNEL PROTECTION, TYPE B (ROCK SILLS)</t>
  </si>
  <si>
    <t>ROCK CHANNEL PROTECTION, TYPE C WITH FILTER (POOLS)</t>
  </si>
  <si>
    <t>SEEDING &amp; MULCHING</t>
  </si>
  <si>
    <t>GEOTEXTILE MAT (12' WIDE), AS PER PLAN</t>
  </si>
  <si>
    <t>SPEC</t>
  </si>
  <si>
    <t>LIVE BRANCHES, AS PER PLAN</t>
  </si>
  <si>
    <t>DETENTION BASIN AND STREAM SURVEY</t>
  </si>
  <si>
    <t>DETENTION BASIN AS-BUILT PLANS</t>
  </si>
  <si>
    <t>LEGAL DESCRIPTION AND PLAT</t>
  </si>
  <si>
    <t>PARKWOOD AVENUE CULVERT</t>
  </si>
  <si>
    <t>HEADWALL FOR 4.5' X 5.5' CULVERT REMOVED</t>
  </si>
  <si>
    <t>4.5' X 5.5' CULVERT REMOVED</t>
  </si>
  <si>
    <t>BLOCK RETAINING WALL REMOVED</t>
  </si>
  <si>
    <t>UNCLASSIFIED EXCAVATION</t>
  </si>
  <si>
    <t>CLASS C CONCRETE, ENCASEMENT OF GAS LINE, AS PER PLAN</t>
  </si>
  <si>
    <t>GUARDRAIL, TYPE 5 W/TUBULAR BACKUP</t>
  </si>
  <si>
    <t>BRIDGE TERMINAL ASSEMBLY, TYPE 4</t>
  </si>
  <si>
    <t>ANCHOR ASSEMBLY, TYPE A</t>
  </si>
  <si>
    <t>GATE REMOVED AND REBUILT, AS PER PLAN</t>
  </si>
  <si>
    <t>CONDUIT, TYPE A, PRECAST REINFORCED CONCRETE FLAT TOPPED, THREE SIDED CULVERT, 6'X6', AS PER PLAN</t>
  </si>
  <si>
    <t>CONDUIT, TYPE B 48" DIAMETER CONCRETE PIPE, AS PER PLAN</t>
  </si>
  <si>
    <t>RETAINING WALL</t>
  </si>
  <si>
    <t>ROCK CHANNEL PROTECTION, TYPE B WITH FILTER</t>
  </si>
  <si>
    <t>WATER WORKS</t>
  </si>
  <si>
    <t>6" DUCTILE IRON PIPE CLASS 53 W/GRANULAR BACKFILL</t>
  </si>
  <si>
    <t>12" DUCTILE IRON PIPE CLASS 54 W/COMPACTED GRANULAR BACKFILL</t>
  </si>
  <si>
    <t>8" DUCTILE IRON PIPE CLASS 53 W/COMPACTED GRANULAR BACKFILL</t>
  </si>
  <si>
    <t>12" VALVE &amp; APPURTENANCES</t>
  </si>
  <si>
    <t>8" VALVE &amp; APPURTENANCES</t>
  </si>
  <si>
    <t>2" VALVE &amp; APPURTENANCES</t>
  </si>
  <si>
    <t>6" VALVE &amp; APPURTENANCES</t>
  </si>
  <si>
    <t>16"X12" TAPPING SLEEVE AND VALVE AND APPURTENANCES</t>
  </si>
  <si>
    <t>3/4" WATER SERVICE TAP TRANSFERRED</t>
  </si>
  <si>
    <t>*3/4" WATER SERVICE TAP TRANSFERRED</t>
  </si>
  <si>
    <t>1" WATER SERVICE TAP TRANSFERRED</t>
  </si>
  <si>
    <t>2" WATER SERVICE TAP TRANSFERRED</t>
  </si>
  <si>
    <t>WATER VALVE ADJUSTED TO GRADE</t>
  </si>
  <si>
    <t>CUT &amp; PLUG 4" WATER LINE</t>
  </si>
  <si>
    <t>FIRE HYDRANT RELOCATED</t>
  </si>
  <si>
    <t>FIRE HYDRANT TYPE A</t>
  </si>
  <si>
    <t>3/4" AIR RELEASE OUTLET</t>
  </si>
  <si>
    <t>*WATER SERVICE TAP RELOCATED, AS PER PLAN</t>
  </si>
  <si>
    <t>WATER SERVICE TAP LOWERING</t>
  </si>
  <si>
    <t>SURVEY COORDINATES (WATER MAIN)</t>
  </si>
  <si>
    <t>SANITARY SEWER</t>
  </si>
  <si>
    <t>MANHOLE, TYPE C (AA-S102)</t>
  </si>
  <si>
    <t>MANHOLE, TYPE E (AA-S104)</t>
  </si>
  <si>
    <t>MANHOLE RECONSTRUCTED TO GRADE</t>
  </si>
  <si>
    <t>12" PIPE, DUCTILE IRON CLASS 53, WITH TYPE I BEDDING, WITH ITEM 912 COMPACTED GRANULAR BACKFILL</t>
  </si>
  <si>
    <t>24" PIPE, DUCTILE IRON CLASS 53, WITH TYPE I BEDDING, WITH ITEM 912 COMPACTED GRANULAR BACKFILL</t>
  </si>
  <si>
    <t>*SANITARY SERVICE RELOCATED, AS PER PLAN</t>
  </si>
  <si>
    <t>*POTHOLE EXISTING SANITARY SEWER SERVICES</t>
  </si>
  <si>
    <t>TRAFFIC CONTROL</t>
  </si>
  <si>
    <t>RAISED PAVEMENT MARKER REMOVED FOR STORAGE</t>
  </si>
  <si>
    <t>RAISED PAVEMENT MARKERS FURNISHED AND INSTALLED</t>
  </si>
  <si>
    <t>GROUND MOUNTED SUPPORT, No. 3 POST</t>
  </si>
  <si>
    <t>SIGN SUPPORT ASSEMBLY, POLE MOUNTED</t>
  </si>
  <si>
    <t>SIGN, FLAT SHEET, TYPE G</t>
  </si>
  <si>
    <t>REMOVAL OF GROUND MOUNTED SIGN, AS PER PLAN</t>
  </si>
  <si>
    <t>REMOVAL OF POLE MOUNTED SIGN, AS PER PLAN</t>
  </si>
  <si>
    <t>REMOVAL OF GROUND MOUNTED POST SUPPORT AND DISPOSAL</t>
  </si>
  <si>
    <t>4.0 INCH NPS STREET NAME SIGN SUPPORT, AS PER PLAN (FURNISH ONLY)</t>
  </si>
  <si>
    <t>REMOVAL OF STREET NAME SIGN AND SUPPORT, AS PER PLAN</t>
  </si>
  <si>
    <t>PARKING LOT STALL MARKING</t>
  </si>
  <si>
    <t>EDGE LINE</t>
  </si>
  <si>
    <t>CENTER LINE</t>
  </si>
  <si>
    <t>CHANNELIZING LINE</t>
  </si>
  <si>
    <t>STOP LINE</t>
  </si>
  <si>
    <t>CROSSWALK LINE</t>
  </si>
  <si>
    <t>TRANSVERSE/DIAGONAL LINE</t>
  </si>
  <si>
    <t>LANE ARROW</t>
  </si>
  <si>
    <t>WORD ON PAVEMENT, 72 INCH</t>
  </si>
  <si>
    <t>TRAFFIC SIGNALS</t>
  </si>
  <si>
    <t>CONDUIT, ENCASED, 2", 725.05, AS PER PLAN</t>
  </si>
  <si>
    <t>CONDUIT, ENCASED, 3", 725.05, AS PER PLAN</t>
  </si>
  <si>
    <t>CONDUIT, 2", 725.04</t>
  </si>
  <si>
    <t>CONDUIT, 2", 725.05, AS PER PLAN</t>
  </si>
  <si>
    <t>CONDUIT RISER, 2"</t>
  </si>
  <si>
    <t>TRENCH, AS PER PLAN</t>
  </si>
  <si>
    <t>PULL BOX, 725.08, 27", 'GL', AS PER PLAN</t>
  </si>
  <si>
    <t>PULL BOX, AS PER PLAN</t>
  </si>
  <si>
    <t>GROUND ROD, AS PER PLAN</t>
  </si>
  <si>
    <t>No. 4 AWG, 600 VOLT DISTRIBUTION CABLE, AS PER PLAN</t>
  </si>
  <si>
    <t>SIGNS, AS PER PLAN</t>
  </si>
  <si>
    <t>SIGN SUPPORT ASSEMBLY, POLE MOUNTED, AS PER PLAN</t>
  </si>
  <si>
    <t>SIGN, DOUBLE-FACED STREET NAME (INSTALLATION ONLY)</t>
  </si>
  <si>
    <t>REMOVAL OF POLE MOUNTED SIGN AND STORAGE</t>
  </si>
  <si>
    <t>VEHICULAR SIGNAL HEAD, L.E.D., 3-SECTION, 12-INCH LENS, 1-WAY, AS PER PLAN</t>
  </si>
  <si>
    <t>VEHICULAR SIGNAL HEAD, L.E.D., 5-SECTION, 12-INCH LENS, 1-WAY, AS PER PLAN</t>
  </si>
  <si>
    <t>PEDESTRIAN SIGNAL HEAD, AS PER PLAN</t>
  </si>
  <si>
    <t>PEDESTRIAN PUSHBUTTON, AS PER PLAN</t>
  </si>
  <si>
    <t>COVERING OF VEHICULAR SIGNAL HEAD, AS PER PLAN</t>
  </si>
  <si>
    <t>COVERING OF PEDESTRIAN SIGNAL HEAD, AS PER PLAN</t>
  </si>
  <si>
    <t>COVERING OF PEDESTRIAN PUSHBUTTON, AS PER PLAN</t>
  </si>
  <si>
    <t>STRAIN POLE FOUNDATION, AS PER PLAN</t>
  </si>
  <si>
    <t>STRAIN POLE, TYPE TC-81.10, ANCHOR BASE, DESIGN 5, AS PER PLAN</t>
  </si>
  <si>
    <t>SLEEVE FOR ANCHOR BASE FOUNDATION, AS PER PLAN</t>
  </si>
  <si>
    <t>MESSENGER WIRE, 7 STRAND, 3/8" DIAMETER WITH ACCESSORIES</t>
  </si>
  <si>
    <t>REMOVAL OF TRAFFIC SIGNAL INSTALLATION, AS PER PLAN</t>
  </si>
  <si>
    <t>SIGNAL CABLE, 9-CONDUCTOR, No. 14 AWG</t>
  </si>
  <si>
    <t>SIGNAL CABLE, 7-CONDUCTOR, No. 14 AWG</t>
  </si>
  <si>
    <t>LOOP DETECTOR LEAD-IN CABLE, IMSA 50-2</t>
  </si>
  <si>
    <t>DETECTOR LOOP, AS PER PLAN</t>
  </si>
  <si>
    <t>POWER CABLE, 3-CONDUCTOR, #6 AWG, AS PER PLAN</t>
  </si>
  <si>
    <t>CABINET FOUNDATION, AS PER PLAN</t>
  </si>
  <si>
    <t>CONTROLLER UNIT, TYPE TS-2/A2, WITH CABINET (P44), TYPE TS-1, AS PER PLAN</t>
  </si>
  <si>
    <t>CONTROLLER ITEM MISC.: TRANSCEIVER INTERFACE UNIT, AS PER PLAN</t>
  </si>
  <si>
    <t>TRAFFIC SIGNAL INTERCONNECT</t>
  </si>
  <si>
    <t>MESSENGER WIRE, 7 STRAND, 0.25 IN. DIAMETER WITH ACCESSORIES, AS PER PLAN</t>
  </si>
  <si>
    <t>INTERCONNECT CABLE, COAXIAL TRUNK, 0.750-IN. OVERHEAD, AS PER PLAN</t>
  </si>
  <si>
    <t>INTERCONNECT CABLE, COAXIAL FEEDER, 0.500-IN. OVERHEAD WITH ACCESSORIES, AS PER PLAN</t>
  </si>
  <si>
    <t>INTERCONNECT CABLE, COAXIAL FEEDER, 0.500-IN. OVERHEAD, AS PER PLAN</t>
  </si>
  <si>
    <t>INTERCONNECT CABLE, COAXIAL DROP, RG-6 UNDERGROUND, AS PER PLAN</t>
  </si>
  <si>
    <t>SIGNALIZATION MISC.: SPLITTER, TWO-WAY, AS PER PLAN</t>
  </si>
  <si>
    <t>REMOVAL OF COAXIAL INTERCONNECT CABLE, AS PER PLAN</t>
  </si>
  <si>
    <t>RELOCATION OF AERIAL INTERCONNECT CABLE, AS PER PLAN</t>
  </si>
  <si>
    <t>LIGHTING</t>
  </si>
  <si>
    <t>DOWN GUY ANCHOR</t>
  </si>
  <si>
    <t>12' ALUMINUM BRACKET (FOR WOOD POLE)</t>
  </si>
  <si>
    <t>8' ALUMINUM BRACKET (FOR WOOD POLE)</t>
  </si>
  <si>
    <t>OVERHEAD CIRCUIT GROUND UNIT</t>
  </si>
  <si>
    <t>POLE, WOODEN, 35'- CLASS V</t>
  </si>
  <si>
    <t>SYSTEM REMOVAL, EXISTING OVERHEAD</t>
  </si>
  <si>
    <t>CLEAN AND RE-LAMP HPS LUMINAIRES</t>
  </si>
  <si>
    <t>OVERHEAD CIRCUIT #2 AWG ALUMINUM (2 WIRE)</t>
  </si>
  <si>
    <t>ALLEY ARM (2-8' CROSSARMS)</t>
  </si>
  <si>
    <t>ALLEY ARM (2-10' CROSSARMS)</t>
  </si>
  <si>
    <t>TRANSFER SECONDARY CONDUCTOR</t>
  </si>
  <si>
    <t>TRANSFER PRIMARY CONDUCTOR, INSTALL ALLEY ARM</t>
  </si>
  <si>
    <t>POLE, WOODEN, 40' CLASS 3</t>
  </si>
  <si>
    <t>POLE, WOODEN, 45' CLASS 3</t>
  </si>
  <si>
    <t>BOLLARD</t>
  </si>
  <si>
    <t>PLANTING</t>
  </si>
  <si>
    <t>MOZART AMUR MAPLE</t>
  </si>
  <si>
    <t>STARBURST AMUR MAACKIA</t>
  </si>
  <si>
    <t>IVORY SILK TREE LILAC</t>
  </si>
  <si>
    <t>LANDSCAPE WATERING (25GAL/TREE)</t>
  </si>
  <si>
    <t>Force Account</t>
  </si>
  <si>
    <t>Asphalt Binder Adjustment (Contingency)</t>
  </si>
  <si>
    <t>PROJECT NAME (CIP xxxxxx-xxxxxx)</t>
  </si>
  <si>
    <t>Extended Cost</t>
  </si>
  <si>
    <t>LUMP SUM</t>
  </si>
  <si>
    <t>Group Name</t>
  </si>
  <si>
    <r>
      <t>Ref. No</t>
    </r>
    <r>
      <rPr>
        <sz val="10"/>
        <rFont val="Calibri"/>
        <family val="2"/>
        <scheme val="minor"/>
      </rPr>
      <t>.</t>
    </r>
  </si>
  <si>
    <t>Item No.</t>
  </si>
  <si>
    <t>Group Number</t>
  </si>
  <si>
    <t xml:space="preserve">GRAND TOTAL: </t>
  </si>
  <si>
    <t>Grand Total</t>
  </si>
  <si>
    <t>(blank)</t>
  </si>
  <si>
    <t>Ref. No.</t>
  </si>
  <si>
    <t>Force Account Total</t>
  </si>
  <si>
    <t>EXTENDED TOTAL</t>
  </si>
  <si>
    <t>(blank) Total</t>
  </si>
  <si>
    <t>Enter estimate data into "Eng Est". The Extended Cost column will calculate itself.</t>
  </si>
  <si>
    <t>Once the Eng Est is complete, go to the Eng Est Table, click anywhere on the table and the Pivotable Tools tab will be available in the top toolbar.</t>
  </si>
  <si>
    <t>The Table is sorted by the Group Number.</t>
  </si>
  <si>
    <t>Special items should be placed at the bottom of each group.</t>
  </si>
  <si>
    <t>*</t>
  </si>
  <si>
    <t>Please do not type in the template! Make a copy of the file and rename it with your project name.</t>
  </si>
  <si>
    <t>You can add your own helpful tips and hints to these guidelines…in your own copy.</t>
  </si>
  <si>
    <t>Please always start with the template, this will help eliminate any carryover errors.</t>
  </si>
  <si>
    <t>Enter Project name and CIP number in the first row. Any additional information can be added here too, such as PID and Grant numbers.</t>
  </si>
  <si>
    <t>The Quantity for Lump Sum items is 1.</t>
  </si>
  <si>
    <t>PCT</t>
  </si>
  <si>
    <t>CONTINGENCY (10%)</t>
  </si>
  <si>
    <t>Short</t>
  </si>
  <si>
    <t>Long</t>
  </si>
  <si>
    <t>EA</t>
  </si>
  <si>
    <t>Each</t>
  </si>
  <si>
    <t>LS</t>
  </si>
  <si>
    <t>Lump Sum</t>
  </si>
  <si>
    <t>Square Yard</t>
  </si>
  <si>
    <t>CF</t>
  </si>
  <si>
    <t>Mile</t>
  </si>
  <si>
    <t>MGAL</t>
  </si>
  <si>
    <t>Thousands of Gallons</t>
  </si>
  <si>
    <t>Any Departmental, Divisional, or Grant split calculations should be placed in columns K and up.</t>
  </si>
  <si>
    <t>If additional lines are needed, please add them previous to the Force Account lines. This will keep the formatting correct. You should also copy down the formula in Column I.</t>
  </si>
  <si>
    <r>
      <t xml:space="preserve">Quantities and costs should have </t>
    </r>
    <r>
      <rPr>
        <b/>
        <u/>
        <sz val="11"/>
        <color theme="1"/>
        <rFont val="Calibri"/>
        <family val="2"/>
        <scheme val="minor"/>
      </rPr>
      <t>no more than two digits</t>
    </r>
    <r>
      <rPr>
        <sz val="11"/>
        <color theme="1"/>
        <rFont val="Calibri"/>
        <family val="2"/>
        <scheme val="minor"/>
      </rPr>
      <t xml:space="preserve"> to the right of the decimal.</t>
    </r>
  </si>
  <si>
    <t>Line items should be in order of "Item Number", lowest to highest, within each group.</t>
  </si>
  <si>
    <t>(Meter)</t>
  </si>
  <si>
    <t>(Cubic Meter)</t>
  </si>
  <si>
    <t>(Linear Meter)</t>
  </si>
  <si>
    <t>(Thousands of Liters)</t>
  </si>
  <si>
    <t>(Square Meter)</t>
  </si>
  <si>
    <t>(Kilometer)</t>
  </si>
  <si>
    <t>ACRE</t>
  </si>
  <si>
    <t>Acre</t>
  </si>
  <si>
    <t>(Hectare)</t>
  </si>
  <si>
    <t>MBF</t>
  </si>
  <si>
    <t>Thousand Board Feet</t>
  </si>
  <si>
    <t>(Metric Ton)</t>
  </si>
  <si>
    <t>(Cubic Meters)</t>
  </si>
  <si>
    <t>Foot</t>
  </si>
  <si>
    <t>Gallon</t>
  </si>
  <si>
    <t>(Liter)</t>
  </si>
  <si>
    <t>LB</t>
  </si>
  <si>
    <t>Pound</t>
  </si>
  <si>
    <t>(Kilogram)</t>
  </si>
  <si>
    <t>Hour</t>
  </si>
  <si>
    <t>Day</t>
  </si>
  <si>
    <t>DAY</t>
  </si>
  <si>
    <t>MON</t>
  </si>
  <si>
    <t>Month</t>
  </si>
  <si>
    <t>MSF</t>
  </si>
  <si>
    <t>Thousands of Square Feet</t>
  </si>
  <si>
    <t>(Thousands of Square Meters)</t>
  </si>
  <si>
    <t>Metric</t>
  </si>
  <si>
    <t>Linear Foot</t>
  </si>
  <si>
    <t>Cubic Yard</t>
  </si>
  <si>
    <t>Cubic Foot</t>
  </si>
  <si>
    <t>Square Foot</t>
  </si>
  <si>
    <t>FT</t>
  </si>
  <si>
    <t>ROADWAY Total</t>
  </si>
  <si>
    <t>PAVEMENT Total</t>
  </si>
  <si>
    <t>MAINTENANCE OF TRAFFIC Total</t>
  </si>
  <si>
    <t>EROSION CONTROL Total</t>
  </si>
  <si>
    <t>DRAINAGE Total</t>
  </si>
  <si>
    <t>DETENTION BASIN / EAST DRAINAGE DITCH Total</t>
  </si>
  <si>
    <t>PARKWOOD AVENUE CULVERT Total</t>
  </si>
  <si>
    <t>RETAINING WALL Total</t>
  </si>
  <si>
    <t>WATER WORKS Total</t>
  </si>
  <si>
    <t>SANITARY SEWER Total</t>
  </si>
  <si>
    <t>TRAFFIC CONTROL Total</t>
  </si>
  <si>
    <t>TRAFFIC SIGNALS Total</t>
  </si>
  <si>
    <t>TRAFFIC SIGNAL INTERCONNECT Total</t>
  </si>
  <si>
    <t>LIGHTING Total</t>
  </si>
  <si>
    <t>PLANTING Total</t>
  </si>
  <si>
    <t>Click on Pivotable Tools, Options, then click on Refresh. The table will refresh with all of your data.</t>
  </si>
  <si>
    <t>You may also use the drop down on the header "Group Number" to deselect "Blanks". And line items with no group number will then not be shown in the table.</t>
  </si>
  <si>
    <t>PROJECT NAME (CIP#)</t>
  </si>
  <si>
    <t>“This bid tabulation is distributed for informational purposes only and is limited to showing the prices for each item and the total bid amount submitted by a contractor.  The Director of Public Service recommends a bid for award after evaluating the bids to determine which contractor is the lowest, responsive, responsible, and best bidder as set forth in Chapter 329 of the City Code.  The award of any contract is contingent upon the passage of an ordinance by City Council.”</t>
  </si>
  <si>
    <t>Note to Consultants:  If you have any questions regarding this Engineer's Estimate template; please consult with your assigned City Design Project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</si>
</sst>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0"/>
      <name val="Calibri"/>
      <family val="2"/>
      <scheme val="minor"/>
    </font>
    <font>
      <sz val="10"/>
      <name val="Arial"/>
      <family val="2"/>
    </font>
    <font>
      <b/>
      <sz val="1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1"/>
      <color theme="1"/>
      <name val="Arial"/>
      <family val="2"/>
    </font>
    <font>
      <sz val="10"/>
      <color theme="1"/>
      <name val="Arial"/>
      <family val="2"/>
    </font>
    <font>
      <b/>
      <sz val="12"/>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1F497D"/>
      <name val="Calibri"/>
      <family val="2"/>
      <scheme val="minor"/>
    </font>
    <font>
      <sz val="8"/>
      <color indexed="81"/>
      <name val="Tahoma"/>
      <family val="2"/>
    </font>
    <font>
      <b/>
      <sz val="8"/>
      <color indexed="81"/>
      <name val="Tahoma"/>
      <family val="2"/>
    </font>
  </fonts>
  <fills count="8">
    <fill>
      <patternFill patternType="none"/>
    </fill>
    <fill>
      <patternFill patternType="gray125"/>
    </fill>
    <fill>
      <patternFill patternType="solid">
        <fgColor rgb="FFCC99FF"/>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style="medium">
        <color indexed="64"/>
      </left>
      <right/>
      <top/>
      <bottom style="thin">
        <color indexed="64"/>
      </bottom>
      <diagonal/>
    </border>
    <border>
      <left style="thin">
        <color indexed="64"/>
      </left>
      <right style="medium">
        <color indexed="64"/>
      </right>
      <top style="dashDotDot">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65"/>
      </left>
      <right/>
      <top style="medium">
        <color indexed="8"/>
      </top>
      <bottom style="medium">
        <color indexed="8"/>
      </bottom>
      <diagonal/>
    </border>
    <border>
      <left style="thin">
        <color indexed="65"/>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1">
    <xf numFmtId="0" fontId="0" fillId="0" borderId="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2"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43" fontId="1" fillId="0" borderId="0" applyFont="0" applyFill="0" applyBorder="0" applyAlignment="0" applyProtection="0"/>
  </cellStyleXfs>
  <cellXfs count="165">
    <xf numFmtId="0" fontId="0" fillId="0" borderId="0" xfId="0"/>
    <xf numFmtId="0" fontId="4" fillId="0" borderId="0" xfId="0" applyFont="1" applyFill="1" applyBorder="1" applyAlignment="1" applyProtection="1">
      <alignment vertical="top"/>
    </xf>
    <xf numFmtId="0" fontId="2" fillId="0" borderId="2" xfId="0" applyFont="1" applyFill="1" applyBorder="1" applyAlignment="1" applyProtection="1">
      <alignment horizontal="left" vertical="top"/>
    </xf>
    <xf numFmtId="0" fontId="2" fillId="0" borderId="2" xfId="0" applyFont="1" applyFill="1" applyBorder="1" applyAlignment="1" applyProtection="1">
      <alignment horizontal="right" vertical="top"/>
    </xf>
    <xf numFmtId="0" fontId="2"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xf>
    <xf numFmtId="0" fontId="5" fillId="0" borderId="3" xfId="0" applyFont="1" applyFill="1" applyBorder="1" applyAlignment="1" applyProtection="1">
      <alignment horizontal="center" vertical="top"/>
    </xf>
    <xf numFmtId="0" fontId="5" fillId="0" borderId="4"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horizontal="center" vertical="top"/>
    </xf>
    <xf numFmtId="0" fontId="7" fillId="0" borderId="1" xfId="1" applyFont="1" applyFill="1" applyBorder="1" applyAlignment="1" applyProtection="1">
      <alignment horizontal="center" vertical="top"/>
    </xf>
    <xf numFmtId="3" fontId="7" fillId="0" borderId="1" xfId="2" applyNumberFormat="1" applyFont="1" applyFill="1" applyBorder="1" applyAlignment="1" applyProtection="1">
      <alignment horizontal="center" vertical="top"/>
    </xf>
    <xf numFmtId="164" fontId="7" fillId="0" borderId="6" xfId="2" applyNumberFormat="1" applyFont="1" applyFill="1" applyBorder="1" applyAlignment="1" applyProtection="1">
      <alignment horizontal="center" vertical="top"/>
    </xf>
    <xf numFmtId="0" fontId="7" fillId="0" borderId="5" xfId="2" applyFont="1" applyFill="1" applyBorder="1" applyAlignment="1" applyProtection="1">
      <alignment horizontal="center" vertical="top"/>
    </xf>
    <xf numFmtId="0" fontId="7" fillId="0" borderId="1" xfId="2" applyFont="1" applyFill="1" applyBorder="1" applyAlignment="1" applyProtection="1">
      <alignment horizontal="center" vertical="top"/>
    </xf>
    <xf numFmtId="0" fontId="5" fillId="0" borderId="8" xfId="0" applyFont="1" applyBorder="1" applyAlignment="1">
      <alignment horizontal="left" vertical="top"/>
    </xf>
    <xf numFmtId="0" fontId="5" fillId="0" borderId="8" xfId="0" applyFont="1" applyBorder="1" applyAlignment="1">
      <alignment horizontal="center" vertical="top"/>
    </xf>
    <xf numFmtId="0" fontId="5" fillId="0" borderId="8" xfId="0" applyFont="1" applyBorder="1" applyAlignment="1" applyProtection="1">
      <alignment horizontal="center" vertical="top"/>
    </xf>
    <xf numFmtId="0" fontId="5" fillId="0" borderId="8" xfId="0" applyFont="1" applyBorder="1" applyAlignment="1" applyProtection="1">
      <alignment horizontal="center" vertical="top" wrapText="1"/>
    </xf>
    <xf numFmtId="0" fontId="5" fillId="0" borderId="9" xfId="0" applyFont="1" applyBorder="1" applyAlignment="1">
      <alignment horizontal="center" vertical="top"/>
    </xf>
    <xf numFmtId="8" fontId="5" fillId="0" borderId="9" xfId="0" applyNumberFormat="1" applyFont="1" applyBorder="1" applyAlignment="1" applyProtection="1">
      <alignment horizontal="center" vertical="top"/>
    </xf>
    <xf numFmtId="8" fontId="5" fillId="0" borderId="10" xfId="0" applyNumberFormat="1" applyFont="1" applyBorder="1" applyAlignment="1">
      <alignment horizontal="center" vertical="top"/>
    </xf>
    <xf numFmtId="8" fontId="5" fillId="0" borderId="11" xfId="0" applyNumberFormat="1" applyFont="1" applyBorder="1" applyAlignment="1">
      <alignment horizontal="center" vertical="top"/>
    </xf>
    <xf numFmtId="0" fontId="4" fillId="0" borderId="0" xfId="0" applyFont="1" applyAlignment="1">
      <alignment vertical="top"/>
    </xf>
    <xf numFmtId="0" fontId="8" fillId="0" borderId="0" xfId="0" applyFont="1"/>
    <xf numFmtId="4" fontId="8" fillId="0" borderId="8" xfId="0" applyNumberFormat="1" applyFont="1" applyFill="1" applyBorder="1" applyAlignment="1">
      <alignment horizontal="right"/>
    </xf>
    <xf numFmtId="164" fontId="8" fillId="0" borderId="8" xfId="0" applyNumberFormat="1" applyFont="1" applyFill="1" applyBorder="1"/>
    <xf numFmtId="164" fontId="8" fillId="0" borderId="0" xfId="0" applyNumberFormat="1" applyFont="1" applyAlignment="1">
      <alignment horizontal="center"/>
    </xf>
    <xf numFmtId="4" fontId="8" fillId="0" borderId="0" xfId="0" applyNumberFormat="1" applyFont="1"/>
    <xf numFmtId="0" fontId="8" fillId="0" borderId="8" xfId="0" applyFont="1" applyFill="1" applyBorder="1" applyAlignment="1">
      <alignment horizontal="center"/>
    </xf>
    <xf numFmtId="0" fontId="8" fillId="0" borderId="8" xfId="0" applyFont="1" applyFill="1" applyBorder="1"/>
    <xf numFmtId="164" fontId="8" fillId="0" borderId="9" xfId="0" applyNumberFormat="1" applyFont="1" applyFill="1" applyBorder="1"/>
    <xf numFmtId="4" fontId="8" fillId="0" borderId="11" xfId="0" applyNumberFormat="1" applyFont="1" applyFill="1" applyBorder="1" applyAlignment="1">
      <alignment horizontal="right"/>
    </xf>
    <xf numFmtId="0" fontId="4" fillId="0" borderId="8" xfId="0" applyFont="1" applyFill="1" applyBorder="1" applyAlignment="1">
      <alignment horizontal="center"/>
    </xf>
    <xf numFmtId="0" fontId="4" fillId="0" borderId="8" xfId="0" applyFont="1" applyFill="1" applyBorder="1"/>
    <xf numFmtId="4" fontId="4" fillId="0" borderId="8" xfId="0" applyNumberFormat="1" applyFont="1" applyFill="1" applyBorder="1" applyAlignment="1">
      <alignment horizontal="right"/>
    </xf>
    <xf numFmtId="164" fontId="4" fillId="0" borderId="9" xfId="0" applyNumberFormat="1" applyFont="1" applyFill="1" applyBorder="1"/>
    <xf numFmtId="4" fontId="4" fillId="0" borderId="11" xfId="0" applyNumberFormat="1" applyFont="1" applyFill="1" applyBorder="1" applyAlignment="1">
      <alignment horizontal="right"/>
    </xf>
    <xf numFmtId="4" fontId="9" fillId="0" borderId="0" xfId="0" applyNumberFormat="1" applyFont="1"/>
    <xf numFmtId="0" fontId="9" fillId="0" borderId="0" xfId="0" applyFont="1"/>
    <xf numFmtId="164" fontId="8" fillId="0" borderId="0" xfId="0" applyNumberFormat="1" applyFont="1" applyFill="1" applyAlignment="1">
      <alignment horizontal="center"/>
    </xf>
    <xf numFmtId="4" fontId="9" fillId="0" borderId="0" xfId="0" applyNumberFormat="1" applyFont="1" applyFill="1"/>
    <xf numFmtId="164" fontId="9" fillId="0" borderId="0" xfId="0" applyNumberFormat="1" applyFont="1" applyFill="1"/>
    <xf numFmtId="0" fontId="9" fillId="0" borderId="0" xfId="0" applyFont="1" applyFill="1"/>
    <xf numFmtId="164" fontId="4" fillId="0" borderId="0" xfId="0" applyNumberFormat="1" applyFont="1" applyFill="1" applyAlignment="1">
      <alignment horizontal="center"/>
    </xf>
    <xf numFmtId="4" fontId="4" fillId="0" borderId="0" xfId="0" applyNumberFormat="1" applyFont="1" applyFill="1"/>
    <xf numFmtId="164" fontId="4" fillId="0" borderId="0" xfId="0" applyNumberFormat="1" applyFont="1" applyFill="1"/>
    <xf numFmtId="0" fontId="4" fillId="0" borderId="0" xfId="0" applyFont="1" applyFill="1"/>
    <xf numFmtId="0" fontId="8" fillId="0" borderId="8" xfId="0" applyFont="1" applyFill="1" applyBorder="1" applyAlignment="1">
      <alignment wrapText="1"/>
    </xf>
    <xf numFmtId="4" fontId="4" fillId="0" borderId="0" xfId="0" applyNumberFormat="1" applyFont="1"/>
    <xf numFmtId="0" fontId="4" fillId="0" borderId="0" xfId="0" applyFont="1"/>
    <xf numFmtId="0" fontId="4" fillId="0" borderId="9" xfId="0" applyFont="1" applyFill="1" applyBorder="1" applyAlignment="1">
      <alignment wrapText="1"/>
    </xf>
    <xf numFmtId="164" fontId="4" fillId="0" borderId="15" xfId="0" applyNumberFormat="1" applyFont="1" applyFill="1" applyBorder="1"/>
    <xf numFmtId="164" fontId="8" fillId="0" borderId="0" xfId="0" applyNumberFormat="1" applyFont="1"/>
    <xf numFmtId="0" fontId="4" fillId="0" borderId="8" xfId="0" applyFont="1" applyFill="1" applyBorder="1" applyAlignment="1">
      <alignment wrapText="1"/>
    </xf>
    <xf numFmtId="0" fontId="8" fillId="0" borderId="0" xfId="0" applyFont="1" applyFill="1"/>
    <xf numFmtId="0" fontId="8" fillId="0" borderId="9" xfId="0" applyFont="1" applyFill="1" applyBorder="1" applyAlignment="1">
      <alignment wrapText="1"/>
    </xf>
    <xf numFmtId="164" fontId="8" fillId="0" borderId="15" xfId="0" applyNumberFormat="1" applyFont="1" applyFill="1" applyBorder="1"/>
    <xf numFmtId="4" fontId="8" fillId="0" borderId="0" xfId="0" applyNumberFormat="1" applyFont="1" applyFill="1"/>
    <xf numFmtId="0" fontId="8" fillId="0" borderId="8" xfId="0" applyFont="1" applyFill="1" applyBorder="1" applyAlignment="1">
      <alignment horizontal="left"/>
    </xf>
    <xf numFmtId="3" fontId="4" fillId="0" borderId="8" xfId="3" applyNumberFormat="1" applyFont="1" applyFill="1" applyBorder="1" applyAlignment="1">
      <alignment horizontal="left" vertical="center"/>
    </xf>
    <xf numFmtId="0" fontId="8" fillId="0" borderId="11" xfId="0" applyFont="1" applyFill="1" applyBorder="1" applyAlignment="1">
      <alignment horizontal="right"/>
    </xf>
    <xf numFmtId="0" fontId="8" fillId="0" borderId="9" xfId="0" applyFont="1" applyFill="1" applyBorder="1"/>
    <xf numFmtId="164" fontId="8" fillId="0" borderId="0" xfId="0" applyNumberFormat="1" applyFont="1" applyFill="1" applyBorder="1" applyAlignment="1">
      <alignment horizontal="center"/>
    </xf>
    <xf numFmtId="0" fontId="8" fillId="0" borderId="2" xfId="0" applyFont="1" applyFill="1" applyBorder="1" applyAlignment="1">
      <alignment horizontal="left"/>
    </xf>
    <xf numFmtId="0" fontId="8" fillId="0" borderId="2" xfId="0" applyFont="1" applyFill="1" applyBorder="1" applyAlignment="1">
      <alignment horizontal="center"/>
    </xf>
    <xf numFmtId="0" fontId="8" fillId="0" borderId="2" xfId="0" applyFont="1" applyFill="1" applyBorder="1" applyAlignment="1">
      <alignment horizontal="right"/>
    </xf>
    <xf numFmtId="0" fontId="8" fillId="0" borderId="0" xfId="0" applyFont="1" applyAlignment="1">
      <alignment horizontal="left"/>
    </xf>
    <xf numFmtId="0" fontId="8" fillId="0" borderId="0" xfId="0" applyFont="1" applyBorder="1"/>
    <xf numFmtId="0" fontId="8" fillId="0" borderId="0" xfId="0" applyFont="1" applyBorder="1" applyAlignment="1"/>
    <xf numFmtId="164" fontId="10" fillId="0" borderId="0" xfId="0" applyNumberFormat="1" applyFont="1" applyBorder="1" applyAlignment="1"/>
    <xf numFmtId="164" fontId="8" fillId="0" borderId="0" xfId="0" applyNumberFormat="1" applyFont="1" applyFill="1" applyBorder="1"/>
    <xf numFmtId="164" fontId="10" fillId="0" borderId="0" xfId="0" applyNumberFormat="1" applyFont="1" applyFill="1" applyBorder="1" applyAlignment="1">
      <alignment horizontal="center"/>
    </xf>
    <xf numFmtId="164" fontId="10" fillId="2" borderId="7" xfId="0" applyNumberFormat="1" applyFont="1" applyFill="1" applyBorder="1" applyAlignment="1"/>
    <xf numFmtId="2" fontId="8" fillId="0" borderId="0" xfId="0" applyNumberFormat="1" applyFont="1" applyFill="1" applyBorder="1"/>
    <xf numFmtId="0" fontId="8" fillId="0" borderId="0" xfId="0" applyFont="1" applyBorder="1" applyAlignment="1">
      <alignment horizontal="center"/>
    </xf>
    <xf numFmtId="164" fontId="10" fillId="3" borderId="11" xfId="0" applyNumberFormat="1" applyFont="1" applyFill="1" applyBorder="1" applyAlignment="1"/>
    <xf numFmtId="164" fontId="8" fillId="0" borderId="0" xfId="0" applyNumberFormat="1" applyFont="1" applyAlignment="1">
      <alignment horizontal="left"/>
    </xf>
    <xf numFmtId="0" fontId="8" fillId="0" borderId="0" xfId="0" applyFont="1" applyAlignment="1">
      <alignment horizontal="center"/>
    </xf>
    <xf numFmtId="0" fontId="8" fillId="0" borderId="0" xfId="0" applyFont="1" applyAlignment="1"/>
    <xf numFmtId="164" fontId="10" fillId="4" borderId="2" xfId="0" applyNumberFormat="1" applyFont="1" applyFill="1" applyBorder="1" applyAlignment="1"/>
    <xf numFmtId="0" fontId="8" fillId="0" borderId="0" xfId="0" applyFont="1" applyAlignment="1">
      <alignment horizontal="right"/>
    </xf>
    <xf numFmtId="164" fontId="8" fillId="0" borderId="0" xfId="0" applyNumberFormat="1" applyFont="1" applyFill="1"/>
    <xf numFmtId="0" fontId="11" fillId="0" borderId="0" xfId="0" applyFont="1" applyAlignment="1">
      <alignment horizontal="left"/>
    </xf>
    <xf numFmtId="0" fontId="11" fillId="0" borderId="0" xfId="0" applyFont="1" applyAlignment="1">
      <alignment horizontal="center"/>
    </xf>
    <xf numFmtId="0" fontId="11" fillId="0" borderId="0" xfId="0" applyFont="1"/>
    <xf numFmtId="164" fontId="11" fillId="0" borderId="0" xfId="0" applyNumberFormat="1" applyFont="1"/>
    <xf numFmtId="0" fontId="11" fillId="0" borderId="0" xfId="0" applyFont="1" applyAlignment="1">
      <alignment horizontal="right"/>
    </xf>
    <xf numFmtId="164" fontId="11" fillId="0" borderId="0" xfId="0" applyNumberFormat="1" applyFont="1" applyFill="1"/>
    <xf numFmtId="0" fontId="8" fillId="0" borderId="12" xfId="0" applyFont="1" applyFill="1" applyBorder="1" applyAlignment="1">
      <alignment horizontal="center"/>
    </xf>
    <xf numFmtId="0" fontId="8" fillId="0" borderId="12" xfId="0" applyFont="1" applyFill="1" applyBorder="1"/>
    <xf numFmtId="4" fontId="8" fillId="0" borderId="12" xfId="0" applyNumberFormat="1" applyFont="1" applyFill="1" applyBorder="1" applyAlignment="1">
      <alignment horizontal="right"/>
    </xf>
    <xf numFmtId="164" fontId="8" fillId="0" borderId="13" xfId="0" applyNumberFormat="1" applyFont="1" applyFill="1" applyBorder="1"/>
    <xf numFmtId="164" fontId="8" fillId="0" borderId="14" xfId="0" applyNumberFormat="1" applyFont="1" applyFill="1" applyBorder="1"/>
    <xf numFmtId="0" fontId="8" fillId="0" borderId="7" xfId="0" applyFont="1" applyFill="1" applyBorder="1" applyAlignment="1">
      <alignment horizontal="right"/>
    </xf>
    <xf numFmtId="0" fontId="8" fillId="0" borderId="8" xfId="0" applyFont="1" applyFill="1" applyBorder="1" applyAlignment="1">
      <alignment horizontal="center" vertical="center"/>
    </xf>
    <xf numFmtId="0" fontId="8" fillId="0" borderId="8" xfId="0" applyFont="1" applyFill="1" applyBorder="1" applyAlignment="1">
      <alignment vertical="center" wrapText="1"/>
    </xf>
    <xf numFmtId="4" fontId="8" fillId="0" borderId="8" xfId="0" applyNumberFormat="1" applyFont="1" applyFill="1" applyBorder="1" applyAlignment="1">
      <alignment horizontal="right" vertical="center"/>
    </xf>
    <xf numFmtId="164" fontId="8" fillId="0" borderId="9" xfId="0" applyNumberFormat="1" applyFont="1" applyFill="1" applyBorder="1" applyAlignment="1">
      <alignment vertical="center"/>
    </xf>
    <xf numFmtId="4" fontId="8" fillId="0" borderId="11" xfId="0" applyNumberFormat="1" applyFont="1" applyFill="1" applyBorder="1" applyAlignment="1">
      <alignment horizontal="right" vertical="center"/>
    </xf>
    <xf numFmtId="0" fontId="8" fillId="0" borderId="8" xfId="0" applyFont="1" applyFill="1" applyBorder="1" applyAlignment="1">
      <alignment horizontal="right"/>
    </xf>
    <xf numFmtId="0" fontId="4" fillId="0" borderId="11" xfId="0" applyFont="1" applyFill="1" applyBorder="1" applyAlignment="1">
      <alignment horizontal="right"/>
    </xf>
    <xf numFmtId="2" fontId="8" fillId="0" borderId="8" xfId="0" applyNumberFormat="1" applyFont="1" applyFill="1" applyBorder="1"/>
    <xf numFmtId="0" fontId="8" fillId="0" borderId="9" xfId="0" applyFont="1" applyFill="1" applyBorder="1" applyAlignment="1">
      <alignment horizontal="right"/>
    </xf>
    <xf numFmtId="0" fontId="2" fillId="0" borderId="2" xfId="0" applyFont="1" applyFill="1" applyBorder="1" applyAlignment="1" applyProtection="1">
      <alignment horizontal="left" vertical="top"/>
      <protection locked="0"/>
    </xf>
    <xf numFmtId="0" fontId="8" fillId="0" borderId="0" xfId="0" applyFont="1" applyBorder="1" applyAlignment="1">
      <alignment horizontal="right"/>
    </xf>
    <xf numFmtId="164" fontId="10" fillId="2" borderId="0" xfId="0" applyNumberFormat="1" applyFont="1" applyFill="1" applyBorder="1" applyAlignment="1">
      <alignment horizontal="right"/>
    </xf>
    <xf numFmtId="164" fontId="10" fillId="3" borderId="0" xfId="0" applyNumberFormat="1" applyFont="1" applyFill="1" applyBorder="1" applyAlignment="1">
      <alignment horizontal="right"/>
    </xf>
    <xf numFmtId="164" fontId="10" fillId="4" borderId="0" xfId="0" applyNumberFormat="1" applyFont="1" applyFill="1" applyBorder="1" applyAlignment="1">
      <alignment horizontal="right"/>
    </xf>
    <xf numFmtId="0" fontId="10" fillId="0" borderId="2" xfId="0" applyFont="1" applyFill="1" applyBorder="1" applyAlignment="1">
      <alignment horizontal="right"/>
    </xf>
    <xf numFmtId="164" fontId="10" fillId="0" borderId="2" xfId="0" applyNumberFormat="1" applyFont="1" applyFill="1" applyBorder="1"/>
    <xf numFmtId="0" fontId="0" fillId="0" borderId="16" xfId="0" applyBorder="1"/>
    <xf numFmtId="0" fontId="0" fillId="0" borderId="17" xfId="0" applyBorder="1"/>
    <xf numFmtId="0" fontId="2" fillId="0" borderId="0" xfId="0" applyFont="1"/>
    <xf numFmtId="0" fontId="3" fillId="0" borderId="0" xfId="0" applyFont="1" applyFill="1" applyBorder="1" applyAlignment="1" applyProtection="1">
      <alignment vertical="top"/>
    </xf>
    <xf numFmtId="164" fontId="0" fillId="0" borderId="16" xfId="0" applyNumberFormat="1" applyBorder="1"/>
    <xf numFmtId="164" fontId="0" fillId="0" borderId="18" xfId="0" applyNumberFormat="1" applyBorder="1"/>
    <xf numFmtId="0" fontId="2" fillId="6" borderId="16" xfId="0" applyFont="1" applyFill="1" applyBorder="1"/>
    <xf numFmtId="0" fontId="2" fillId="6" borderId="18" xfId="0" applyFont="1" applyFill="1" applyBorder="1"/>
    <xf numFmtId="0" fontId="2" fillId="0" borderId="16" xfId="0" applyFont="1" applyBorder="1"/>
    <xf numFmtId="0" fontId="2" fillId="6" borderId="23" xfId="0" applyFont="1" applyFill="1" applyBorder="1"/>
    <xf numFmtId="0" fontId="2" fillId="6" borderId="24" xfId="0" applyFont="1" applyFill="1" applyBorder="1"/>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2" fillId="6" borderId="16" xfId="0" applyFont="1" applyFill="1" applyBorder="1" applyAlignment="1">
      <alignment horizontal="left"/>
    </xf>
    <xf numFmtId="0" fontId="2" fillId="6" borderId="25" xfId="0" applyFont="1" applyFill="1" applyBorder="1"/>
    <xf numFmtId="164" fontId="2" fillId="6" borderId="22" xfId="0" applyNumberFormat="1" applyFont="1" applyFill="1" applyBorder="1"/>
    <xf numFmtId="0" fontId="2" fillId="7" borderId="19" xfId="0" applyFont="1" applyFill="1" applyBorder="1" applyAlignment="1">
      <alignment horizontal="center"/>
    </xf>
    <xf numFmtId="0" fontId="2" fillId="7" borderId="20" xfId="0" applyFont="1" applyFill="1" applyBorder="1" applyAlignment="1">
      <alignment horizontal="center"/>
    </xf>
    <xf numFmtId="164" fontId="2" fillId="7" borderId="21" xfId="0" applyNumberFormat="1" applyFont="1" applyFill="1" applyBorder="1"/>
    <xf numFmtId="0" fontId="13" fillId="0" borderId="0" xfId="0" applyFont="1" applyBorder="1" applyAlignment="1">
      <alignment horizontal="center" vertical="center"/>
    </xf>
    <xf numFmtId="43" fontId="8" fillId="0" borderId="0" xfId="40" applyFont="1"/>
    <xf numFmtId="43" fontId="8" fillId="0" borderId="0" xfId="0" applyNumberFormat="1" applyFont="1"/>
    <xf numFmtId="0" fontId="4" fillId="6" borderId="0" xfId="0" applyFont="1" applyFill="1" applyBorder="1" applyAlignment="1" applyProtection="1">
      <alignment vertical="top"/>
    </xf>
    <xf numFmtId="0" fontId="4" fillId="6" borderId="0" xfId="0" applyFont="1" applyFill="1" applyAlignment="1">
      <alignment vertical="top"/>
    </xf>
    <xf numFmtId="0" fontId="8" fillId="6" borderId="0" xfId="0" applyFont="1" applyFill="1"/>
    <xf numFmtId="164" fontId="8" fillId="6" borderId="0" xfId="0" applyNumberFormat="1" applyFont="1" applyFill="1" applyAlignment="1">
      <alignment horizontal="center"/>
    </xf>
    <xf numFmtId="164" fontId="4" fillId="6" borderId="0" xfId="0" applyNumberFormat="1" applyFont="1" applyFill="1" applyAlignment="1">
      <alignment horizontal="center"/>
    </xf>
    <xf numFmtId="164" fontId="8" fillId="6" borderId="0" xfId="0" applyNumberFormat="1" applyFont="1" applyFill="1"/>
    <xf numFmtId="164" fontId="8" fillId="6" borderId="0" xfId="0" applyNumberFormat="1" applyFont="1" applyFill="1" applyBorder="1" applyAlignment="1">
      <alignment horizontal="center"/>
    </xf>
    <xf numFmtId="0" fontId="11" fillId="6" borderId="0" xfId="0" applyFont="1" applyFill="1"/>
    <xf numFmtId="0" fontId="5" fillId="6" borderId="8" xfId="0" applyFont="1" applyFill="1" applyBorder="1" applyAlignment="1">
      <alignment horizontal="left" vertical="top"/>
    </xf>
    <xf numFmtId="0" fontId="5" fillId="6" borderId="8" xfId="0" applyFont="1" applyFill="1" applyBorder="1" applyAlignment="1">
      <alignment horizontal="center" vertical="top"/>
    </xf>
    <xf numFmtId="0" fontId="5" fillId="6" borderId="8" xfId="0" applyFont="1" applyFill="1" applyBorder="1" applyAlignment="1" applyProtection="1">
      <alignment horizontal="center" vertical="top"/>
    </xf>
    <xf numFmtId="0" fontId="5" fillId="6" borderId="8" xfId="0" applyFont="1" applyFill="1" applyBorder="1" applyAlignment="1" applyProtection="1">
      <alignment horizontal="center" vertical="top" wrapText="1"/>
    </xf>
    <xf numFmtId="0" fontId="5" fillId="6" borderId="9" xfId="0" applyFont="1" applyFill="1" applyBorder="1" applyAlignment="1">
      <alignment horizontal="center" vertical="top"/>
    </xf>
    <xf numFmtId="8" fontId="5" fillId="6" borderId="9" xfId="0" applyNumberFormat="1" applyFont="1" applyFill="1" applyBorder="1" applyAlignment="1" applyProtection="1">
      <alignment horizontal="center" vertical="top"/>
    </xf>
    <xf numFmtId="8" fontId="5" fillId="6" borderId="10" xfId="0" applyNumberFormat="1" applyFont="1" applyFill="1" applyBorder="1" applyAlignment="1">
      <alignment horizontal="center" vertical="top"/>
    </xf>
    <xf numFmtId="164" fontId="0" fillId="0" borderId="18" xfId="0" applyNumberFormat="1" applyFont="1" applyBorder="1"/>
    <xf numFmtId="0" fontId="2" fillId="0" borderId="1" xfId="0" applyFont="1" applyBorder="1"/>
    <xf numFmtId="2" fontId="0" fillId="0" borderId="0" xfId="0" applyNumberFormat="1"/>
    <xf numFmtId="0" fontId="0" fillId="0" borderId="0" xfId="0" applyFont="1"/>
    <xf numFmtId="0" fontId="2" fillId="0" borderId="17" xfId="0" applyFont="1" applyBorder="1"/>
    <xf numFmtId="0" fontId="0" fillId="0" borderId="0" xfId="0" applyFill="1"/>
    <xf numFmtId="0" fontId="17" fillId="0" borderId="0" xfId="0" applyFont="1" applyBorder="1" applyAlignment="1">
      <alignment vertical="top" wrapText="1"/>
    </xf>
    <xf numFmtId="0" fontId="3" fillId="5" borderId="0" xfId="0" applyFont="1" applyFill="1" applyBorder="1" applyAlignment="1" applyProtection="1">
      <alignment horizontal="left" vertical="top"/>
    </xf>
    <xf numFmtId="0" fontId="3" fillId="0" borderId="1" xfId="0" applyFont="1" applyFill="1" applyBorder="1" applyAlignment="1" applyProtection="1">
      <alignment horizontal="left" vertical="top"/>
    </xf>
    <xf numFmtId="0" fontId="17" fillId="0" borderId="2" xfId="0" applyFont="1" applyBorder="1" applyAlignment="1">
      <alignment horizontal="left" vertical="top" wrapText="1"/>
    </xf>
    <xf numFmtId="0" fontId="17" fillId="0" borderId="0" xfId="0" applyFont="1" applyBorder="1" applyAlignment="1">
      <alignment horizontal="left" vertical="top" wrapText="1"/>
    </xf>
    <xf numFmtId="0" fontId="3" fillId="0" borderId="0" xfId="0" applyFont="1" applyFill="1" applyBorder="1" applyAlignment="1" applyProtection="1">
      <alignment horizontal="left" vertical="top"/>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2" fillId="0" borderId="0" xfId="0" applyFont="1" applyAlignment="1">
      <alignment horizontal="left"/>
    </xf>
  </cellXfs>
  <cellStyles count="41">
    <cellStyle name="Comma" xfId="40" builtinId="3"/>
    <cellStyle name="Comma 2" xfId="4"/>
    <cellStyle name="Currency 2" xfId="5"/>
    <cellStyle name="Currency 2 2" xfId="6"/>
    <cellStyle name="Currency 3" xfId="7"/>
    <cellStyle name="Currency 3 2" xfId="8"/>
    <cellStyle name="Normal" xfId="0" builtinId="0"/>
    <cellStyle name="Normal 10" xfId="9"/>
    <cellStyle name="Normal 11" xfId="10"/>
    <cellStyle name="Normal 11 2" xfId="3"/>
    <cellStyle name="Normal 12" xfId="11"/>
    <cellStyle name="Normal 12 2" xfId="12"/>
    <cellStyle name="Normal 13" xfId="13"/>
    <cellStyle name="Normal 13 2" xfId="14"/>
    <cellStyle name="Normal 14" xfId="15"/>
    <cellStyle name="Normal 14 2" xfId="16"/>
    <cellStyle name="Normal 15" xfId="17"/>
    <cellStyle name="Normal 16" xfId="18"/>
    <cellStyle name="Normal 2" xfId="19"/>
    <cellStyle name="Normal 2 2" xfId="20"/>
    <cellStyle name="Normal 2 2 2" xfId="21"/>
    <cellStyle name="Normal 2 3" xfId="22"/>
    <cellStyle name="Normal 3" xfId="23"/>
    <cellStyle name="Normal 3 2" xfId="24"/>
    <cellStyle name="Normal 3 2 2" xfId="25"/>
    <cellStyle name="Normal 3 3" xfId="26"/>
    <cellStyle name="Normal 3 4" xfId="27"/>
    <cellStyle name="Normal 4" xfId="28"/>
    <cellStyle name="Normal 4 2" xfId="29"/>
    <cellStyle name="Normal 4 2 2" xfId="30"/>
    <cellStyle name="Normal 4 3" xfId="1"/>
    <cellStyle name="Normal 5" xfId="31"/>
    <cellStyle name="Normal 5 2" xfId="2"/>
    <cellStyle name="Normal 6" xfId="32"/>
    <cellStyle name="Normal 6 2" xfId="33"/>
    <cellStyle name="Normal 7" xfId="34"/>
    <cellStyle name="Normal 7 2" xfId="35"/>
    <cellStyle name="Normal 8" xfId="36"/>
    <cellStyle name="Normal 8 2" xfId="37"/>
    <cellStyle name="Normal 9" xfId="38"/>
    <cellStyle name="Normal 9 2" xfId="39"/>
  </cellStyles>
  <dxfs count="73">
    <dxf>
      <font>
        <b/>
      </font>
    </dxf>
    <dxf>
      <font>
        <b val="0"/>
      </font>
    </dxf>
    <dxf>
      <font>
        <b/>
      </font>
    </dxf>
    <dxf>
      <fill>
        <patternFill>
          <bgColor theme="0" tint="-0.249977111117893"/>
        </patternFill>
      </fill>
    </dxf>
    <dxf>
      <fill>
        <patternFill>
          <bgColor theme="0" tint="-0.249977111117893"/>
        </patternFill>
      </fill>
    </dxf>
    <dxf>
      <fill>
        <patternFill patternType="solid">
          <bgColor rgb="FFFFFF00"/>
        </patternFill>
      </fill>
    </dxf>
    <dxf>
      <fill>
        <patternFill patternType="solid">
          <bgColor rgb="FFFFFF00"/>
        </patternFill>
      </fill>
    </dxf>
    <dxf>
      <font>
        <b/>
      </font>
    </dxf>
    <dxf>
      <font>
        <b/>
      </font>
    </dxf>
    <dxf>
      <alignment horizontal="left" readingOrder="0"/>
    </dxf>
    <dxf>
      <alignment horizontal="center" readingOrder="0"/>
    </dxf>
    <dxf>
      <alignment horizontal="center" readingOrder="0"/>
    </dxf>
    <dxf>
      <border>
        <left style="medium">
          <color indexed="8"/>
        </left>
        <right style="medium">
          <color indexed="8"/>
        </right>
        <top style="medium">
          <color indexed="8"/>
        </top>
        <bottom style="medium">
          <color indexed="8"/>
        </bottom>
      </border>
    </dxf>
    <dxf>
      <font>
        <b/>
      </font>
    </dxf>
    <dxf>
      <fill>
        <patternFill patternType="solid">
          <bgColor theme="0" tint="-0.14999847407452621"/>
        </patternFill>
      </fill>
    </dxf>
    <dxf>
      <font>
        <b/>
      </font>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ont>
        <b/>
      </font>
    </dxf>
    <dxf>
      <font>
        <b/>
      </font>
    </dxf>
    <dxf>
      <font>
        <b/>
      </font>
    </dxf>
    <dxf>
      <font>
        <b/>
      </font>
    </dxf>
    <dxf>
      <font>
        <b/>
      </font>
    </dxf>
    <dxf>
      <font>
        <b/>
      </font>
    </dxf>
    <dxf>
      <font>
        <b/>
      </font>
    </dxf>
    <dxf>
      <font>
        <b/>
      </font>
    </dxf>
    <dxf>
      <font>
        <b/>
      </font>
    </dxf>
    <dxf>
      <numFmt numFmtId="164" formatCode="&quot;$&quot;#,##0.00"/>
    </dxf>
    <dxf>
      <fill>
        <patternFill>
          <bgColor theme="0" tint="-0.24994659260841701"/>
        </patternFill>
      </fill>
    </dxf>
    <dxf>
      <fill>
        <patternFill>
          <bgColor rgb="FFFFC000"/>
        </patternFill>
      </fill>
    </dxf>
    <dxf>
      <fill>
        <patternFill>
          <bgColor theme="0" tint="-0.249977111117893"/>
        </patternFill>
      </fill>
    </dxf>
    <dxf>
      <fill>
        <patternFill>
          <bgColor theme="0" tint="-0.249977111117893"/>
        </patternFill>
      </fill>
    </dxf>
    <dxf>
      <fill>
        <patternFill patternType="solid">
          <bgColor rgb="FFFFFF00"/>
        </patternFill>
      </fill>
    </dxf>
    <dxf>
      <fill>
        <patternFill patternType="solid">
          <bgColor rgb="FFFFFF00"/>
        </patternFill>
      </fill>
    </dxf>
    <dxf>
      <font>
        <b/>
      </font>
    </dxf>
    <dxf>
      <font>
        <b/>
      </font>
    </dxf>
    <dxf>
      <alignment horizontal="left" readingOrder="0"/>
    </dxf>
    <dxf>
      <alignment horizontal="center" readingOrder="0"/>
    </dxf>
    <dxf>
      <alignment horizontal="center" readingOrder="0"/>
    </dxf>
    <dxf>
      <border>
        <left style="medium">
          <color indexed="8"/>
        </left>
        <right style="medium">
          <color indexed="8"/>
        </right>
        <top style="medium">
          <color indexed="8"/>
        </top>
        <bottom style="medium">
          <color indexed="8"/>
        </bottom>
      </border>
    </dxf>
    <dxf>
      <font>
        <b/>
      </font>
    </dxf>
    <dxf>
      <fill>
        <patternFill patternType="solid">
          <bgColor theme="0" tint="-0.14999847407452621"/>
        </patternFill>
      </fill>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ont>
        <b/>
      </font>
    </dxf>
    <dxf>
      <font>
        <b/>
      </font>
    </dxf>
    <dxf>
      <font>
        <b/>
      </font>
    </dxf>
    <dxf>
      <font>
        <b/>
      </font>
    </dxf>
    <dxf>
      <font>
        <b/>
      </font>
    </dxf>
    <dxf>
      <font>
        <b/>
      </font>
    </dxf>
    <dxf>
      <font>
        <b/>
      </font>
    </dxf>
    <dxf>
      <font>
        <b/>
      </font>
    </dxf>
    <dxf>
      <font>
        <b/>
      </font>
    </dxf>
    <dxf>
      <numFmt numFmtId="164" formatCode="&quot;$&quot;#,##0.00"/>
    </dxf>
    <dxf>
      <fill>
        <patternFill>
          <bgColor theme="0" tint="-0.24994659260841701"/>
        </patternFill>
      </fill>
    </dxf>
    <dxf>
      <fill>
        <patternFill>
          <bgColor rgb="FFFFC000"/>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1" table="0" count="1">
      <tableStyleElement type="wholeTable" dxfId="7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275166</xdr:colOff>
      <xdr:row>0</xdr:row>
      <xdr:rowOff>190500</xdr:rowOff>
    </xdr:from>
    <xdr:to>
      <xdr:col>14</xdr:col>
      <xdr:colOff>444500</xdr:colOff>
      <xdr:row>1</xdr:row>
      <xdr:rowOff>254000</xdr:rowOff>
    </xdr:to>
    <xdr:sp macro="" textlink="">
      <xdr:nvSpPr>
        <xdr:cNvPr id="2" name="TextBox 1"/>
        <xdr:cNvSpPr txBox="1"/>
      </xdr:nvSpPr>
      <xdr:spPr>
        <a:xfrm>
          <a:off x="14107583" y="190500"/>
          <a:ext cx="2921000" cy="328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Split</a:t>
          </a:r>
          <a:r>
            <a:rPr lang="en-US" sz="1100" baseline="0"/>
            <a:t> information to be entered from K and up.</a:t>
          </a:r>
          <a:endParaRPr lang="en-US" sz="1100"/>
        </a:p>
      </xdr:txBody>
    </xdr:sp>
    <xdr:clientData fPrintsWithSheet="0"/>
  </xdr:twoCellAnchor>
  <xdr:twoCellAnchor>
    <xdr:from>
      <xdr:col>6</xdr:col>
      <xdr:colOff>42333</xdr:colOff>
      <xdr:row>0</xdr:row>
      <xdr:rowOff>84667</xdr:rowOff>
    </xdr:from>
    <xdr:to>
      <xdr:col>7</xdr:col>
      <xdr:colOff>783166</xdr:colOff>
      <xdr:row>3</xdr:row>
      <xdr:rowOff>0</xdr:rowOff>
    </xdr:to>
    <xdr:sp macro="" textlink="">
      <xdr:nvSpPr>
        <xdr:cNvPr id="3" name="TextBox 2"/>
        <xdr:cNvSpPr txBox="1"/>
      </xdr:nvSpPr>
      <xdr:spPr>
        <a:xfrm>
          <a:off x="10541000" y="84667"/>
          <a:ext cx="1386416"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 more than two decimals in quantity</a:t>
          </a:r>
          <a:r>
            <a:rPr lang="en-US" sz="1100" baseline="0"/>
            <a:t> and cost fields.</a:t>
          </a:r>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876904</xdr:colOff>
      <xdr:row>0</xdr:row>
      <xdr:rowOff>36286</xdr:rowOff>
    </xdr:from>
    <xdr:to>
      <xdr:col>4</xdr:col>
      <xdr:colOff>3259666</xdr:colOff>
      <xdr:row>1</xdr:row>
      <xdr:rowOff>105833</xdr:rowOff>
    </xdr:to>
    <xdr:sp macro="" textlink="">
      <xdr:nvSpPr>
        <xdr:cNvPr id="2" name="TextBox 1"/>
        <xdr:cNvSpPr txBox="1"/>
      </xdr:nvSpPr>
      <xdr:spPr>
        <a:xfrm>
          <a:off x="6390821" y="36286"/>
          <a:ext cx="2382762" cy="334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t>Do</a:t>
          </a:r>
          <a:r>
            <a:rPr lang="en-US" sz="1200" baseline="0"/>
            <a:t> not</a:t>
          </a:r>
          <a:r>
            <a:rPr lang="en-US" sz="1200"/>
            <a:t> type</a:t>
          </a:r>
          <a:r>
            <a:rPr lang="en-US" sz="1200" baseline="0"/>
            <a:t> anything in this table.</a:t>
          </a:r>
          <a:endParaRPr lang="en-US" sz="1200"/>
        </a:p>
      </xdr:txBody>
    </xdr:sp>
    <xdr:clientData fPrintsWithSheet="0"/>
  </xdr:twoCellAnchor>
  <xdr:twoCellAnchor>
    <xdr:from>
      <xdr:col>4</xdr:col>
      <xdr:colOff>3524249</xdr:colOff>
      <xdr:row>0</xdr:row>
      <xdr:rowOff>52916</xdr:rowOff>
    </xdr:from>
    <xdr:to>
      <xdr:col>6</xdr:col>
      <xdr:colOff>624416</xdr:colOff>
      <xdr:row>1</xdr:row>
      <xdr:rowOff>122463</xdr:rowOff>
    </xdr:to>
    <xdr:sp macro="" textlink="">
      <xdr:nvSpPr>
        <xdr:cNvPr id="3" name="TextBox 2"/>
        <xdr:cNvSpPr txBox="1"/>
      </xdr:nvSpPr>
      <xdr:spPr>
        <a:xfrm>
          <a:off x="9038166" y="52916"/>
          <a:ext cx="5154083" cy="334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t>After</a:t>
          </a:r>
          <a:r>
            <a:rPr lang="en-US" sz="1200" baseline="0"/>
            <a:t> refreshing, use the drop down on Group Number to deselect "(blank)".</a:t>
          </a:r>
          <a:endParaRPr lang="en-US" sz="1200"/>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ufigley" refreshedDate="40949.413697569442" createdVersion="4" refreshedVersion="3" minRefreshableVersion="3" recordCount="360">
  <cacheSource type="worksheet">
    <worksheetSource ref="A5:I365" sheet="Eng Est"/>
  </cacheSource>
  <cacheFields count="9">
    <cacheField name="Group Number" numFmtId="0">
      <sharedItems containsNonDate="0" containsString="0" containsBlank="1" count="1">
        <m/>
      </sharedItems>
    </cacheField>
    <cacheField name="Group Name" numFmtId="0">
      <sharedItems containsBlank="1" count="2">
        <m/>
        <s v="Force Account"/>
      </sharedItems>
    </cacheField>
    <cacheField name="Ref. No." numFmtId="0">
      <sharedItems containsNonDate="0" containsString="0" containsBlank="1" count="1">
        <m/>
      </sharedItems>
    </cacheField>
    <cacheField name="Item No." numFmtId="0">
      <sharedItems containsNonDate="0" containsString="0" containsBlank="1" count="1">
        <m/>
      </sharedItems>
    </cacheField>
    <cacheField name="DESCRIPTION" numFmtId="0">
      <sharedItems containsBlank="1" count="4">
        <m/>
        <s v="Asphalt Binder Adjustment (Contingency)"/>
        <s v="CONTINGENCY (10%)"/>
        <s v="CONTINGENCY" u="1"/>
      </sharedItems>
    </cacheField>
    <cacheField name="UNITS" numFmtId="0">
      <sharedItems containsBlank="1" count="2">
        <m/>
        <s v="PCT"/>
      </sharedItems>
    </cacheField>
    <cacheField name="QUANTITY" numFmtId="0">
      <sharedItems containsNonDate="0" containsString="0" containsBlank="1" count="1">
        <m/>
      </sharedItems>
    </cacheField>
    <cacheField name="UNIT COST" numFmtId="164">
      <sharedItems containsNonDate="0" containsString="0" containsBlank="1" count="1">
        <m/>
      </sharedItems>
    </cacheField>
    <cacheField name="TOTAL" numFmtId="16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uss Figley" refreshedDate="40954.606726388891" createdVersion="4" refreshedVersion="4" minRefreshableVersion="3" recordCount="360">
  <cacheSource type="worksheet">
    <worksheetSource ref="A5:I365" sheet="Example"/>
  </cacheSource>
  <cacheFields count="9">
    <cacheField name="Group Number" numFmtId="0">
      <sharedItems containsSemiMixedTypes="0" containsString="0" containsNumber="1" containsInteger="1" minValue="1" maxValue="16" count="16">
        <n v="1"/>
        <n v="2"/>
        <n v="3"/>
        <n v="4"/>
        <n v="5"/>
        <n v="6"/>
        <n v="7"/>
        <n v="8"/>
        <n v="9"/>
        <n v="10"/>
        <n v="11"/>
        <n v="12"/>
        <n v="13"/>
        <n v="14"/>
        <n v="15"/>
        <n v="16"/>
      </sharedItems>
    </cacheField>
    <cacheField name="Group Name" numFmtId="0">
      <sharedItems count="16">
        <s v="ROADWAY"/>
        <s v="PAVEMENT"/>
        <s v="MAINTENANCE OF TRAFFIC"/>
        <s v="EROSION CONTROL"/>
        <s v="DRAINAGE"/>
        <s v="DETENTION BASIN / EAST DRAINAGE DITCH"/>
        <s v="PARKWOOD AVENUE CULVERT"/>
        <s v="RETAINING WALL"/>
        <s v="WATER WORKS"/>
        <s v="SANITARY SEWER"/>
        <s v="TRAFFIC CONTROL"/>
        <s v="TRAFFIC SIGNALS"/>
        <s v="TRAFFIC SIGNAL INTERCONNECT"/>
        <s v="LIGHTING"/>
        <s v="PLANTING"/>
        <s v="Force Account"/>
      </sharedItems>
    </cacheField>
    <cacheField name="Ref. No." numFmtId="0">
      <sharedItems containsString="0" containsBlank="1" containsNumber="1" containsInteger="1" minValue="1" maxValue="358" count="35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m/>
      </sharedItems>
    </cacheField>
    <cacheField name="Item No." numFmtId="0">
      <sharedItems containsBlank="1" containsMixedTypes="1" containsNumber="1" minValue="108.03" maxValue="1000" count="64">
        <n v="108.03"/>
        <n v="201"/>
        <n v="202"/>
        <n v="203"/>
        <n v="606"/>
        <n v="204"/>
        <n v="607"/>
        <n v="608"/>
        <n v="623"/>
        <n v="624"/>
        <n v="636"/>
        <s v="SS-1551"/>
        <s v="SPEC."/>
        <n v="252"/>
        <n v="254"/>
        <n v="301"/>
        <n v="304"/>
        <n v="404"/>
        <n v="407"/>
        <n v="408"/>
        <n v="409"/>
        <n v="413"/>
        <n v="416"/>
        <n v="452"/>
        <n v="609"/>
        <n v="617"/>
        <n v="410"/>
        <n v="614"/>
        <n v="616"/>
        <n v="207"/>
        <n v="653"/>
        <n v="659"/>
        <n v="670"/>
        <n v="601"/>
        <n v="604"/>
        <n v="605"/>
        <n v="618"/>
        <n v="901"/>
        <n v="906"/>
        <n v="209"/>
        <s v="SPEC"/>
        <n v="503"/>
        <n v="511"/>
        <n v="603"/>
        <n v="801"/>
        <n v="802"/>
        <n v="803"/>
        <n v="805"/>
        <n v="807"/>
        <n v="808"/>
        <n v="809"/>
        <n v="812"/>
        <n v="816"/>
        <n v="818"/>
        <n v="621"/>
        <n v="630"/>
        <n v="637"/>
        <n v="642"/>
        <n v="644"/>
        <n v="625"/>
        <n v="632"/>
        <n v="633"/>
        <n v="1000"/>
        <m/>
      </sharedItems>
    </cacheField>
    <cacheField name="DESCRIPTION" numFmtId="0">
      <sharedItems count="355">
        <s v="CPM TYPE B PROGRESS SCHEDULE"/>
        <s v="CLEARING AND GRUBBING, AS PER PLAN"/>
        <s v="TREES OR STUMPS REMOVED, 15&quot;"/>
        <s v="TREES OR STUMPS REMOVED, 30&quot;"/>
        <s v="TREES OR STUMPS REMOVED, 48&quot;"/>
        <s v="TREE GRATE &amp; FRAME REMOVED"/>
        <s v="CURB REMOVED"/>
        <s v="CURB REMOVED FOR REUSE, AS PER PLAN"/>
        <s v="CURB REMOVED FOR STORAGE, AS PER PLAN"/>
        <s v="PAVEMENT REMOVED, AS PER PLAN"/>
        <s v="CONCRETE DRIVE REMOVED"/>
        <s v="WALK REMOVED"/>
        <s v="BRICK WALK REMOVED"/>
        <s v="CURB RAMP REMOVED"/>
        <s v="STEPS REMOVED"/>
        <s v="CONCRETE FOUNDATION REMOVED"/>
        <s v="*UNDERGROUND OBSTRUCTION REMOVED"/>
        <s v="*MISCELLANEOUS CONCRETE REMOVED"/>
        <s v="MANHOLE REMOVED"/>
        <s v="MANHOLE ABANDONED"/>
        <s v="CATCH BASIN REMOVED"/>
        <s v="CATCH BASIN ABANDONED"/>
        <s v="HEADWALL REMOVED"/>
        <s v="CURB INLET REMOVED"/>
        <s v="CURB INLET MANHOLE REMOVED"/>
        <s v="HEADWALL FOR 3.3'X5.3' CULVERT REMOVED"/>
        <s v="3.3'X5.3' CULVERT REMOVED"/>
        <s v="ROCK CHANNEL PROTECTION REMOVED"/>
        <s v="24&quot; PIPE &amp; UNDER REMOVED"/>
        <s v="OVER 24&quot; PIPE REMOVED"/>
        <s v="30&quot; PIPE FILLED IN PLACE"/>
        <s v="18&quot; PIPE FILLED IN PLACE"/>
        <s v="15&quot; PIPE FILLED IN PLACE"/>
        <s v="12&quot; PIPE FILLED IN PLACE"/>
        <s v="8&quot; PIPE FILLED IN PLACE"/>
        <s v="PARKING BLOCK REMOVED"/>
        <s v="BLOCK WALL REMOVED"/>
        <s v="* BLOCK WALL REMOVED"/>
        <s v="GATE REMOVED, AS PER PLAN"/>
        <s v="*GATE REMOVED, AS PER PLAN"/>
        <s v="FENCE REMOVED, AS PER PLAN"/>
        <s v="*FENCE REMOVED, AS PER PLAN"/>
        <s v="ABANDONED MAILBOX POST REMOVED"/>
        <s v="PRIVATE LIGHT POLE REMOVED"/>
        <s v="*LIGHT POLE REMOVED"/>
        <s v="4&quot; POLE W/ TELEPHONE WIRE ATTACHED REMOVED"/>
        <s v="PYLON SIGN REMOVED,AS PER PLAN"/>
        <s v="UTILITY POLE REMOVED"/>
        <s v="PRIVATE PLASTIC LIGHT POST REMOVED"/>
        <s v="*PRIVATE PLASTIC LIGHT POST REMOVED"/>
        <s v="PRIVATE LIGHT POLE FOUNDATION REMOVED"/>
        <s v="PRIVATE POST MOUNTED SIGN REMOVED"/>
        <s v="TELEPHONE BOOTH REMOVED"/>
        <s v="STEEL BOLLARD REMOVED"/>
        <s v="RAILROAD TIE REMOVED"/>
        <s v="RAILROAD TIE WALL REMOVED"/>
        <s v="LANDSCAPE RAILROAD TIMBERS REMOVED"/>
        <s v="GUARDRAIL REMOVED"/>
        <s v="EXCAVATION, AS PER PLAN"/>
        <s v="EMBANKMENT CONSTRUCTION"/>
        <s v="*GRANULAR EMBANKMENT"/>
        <s v="GUARDRAIL, TYPE 5"/>
        <s v="*PROOFROLLING"/>
        <s v="SUBGRADE COMPACTION"/>
        <s v="ANCHOR ASSEMBLY, TYPE T"/>
        <s v="FENCE REMOVED AND REBUILT, AS PER PLAN"/>
        <s v="CONCRETE STEPS"/>
        <s v="CONCRETE WALK  (T=4&quot;, STD. DWG. 2300)"/>
        <s v="CONCRETE WALK  (T=8&quot;, 2300 STD. DWG. 2300)"/>
        <s v="CURB RAMP"/>
        <s v="CONSTRUCTION LAYOUT STAKES"/>
        <s v="MOBILIZATION"/>
        <s v="*FLOWABLE CONTROLLED DENSITY FILL, TYPE II"/>
        <s v="DETECTABLE WARNING SURFACE, TYPE A"/>
        <s v="PROJECT IDENTIFICATION SIGN"/>
        <s v="*GEOGRID, AS PER PLAN"/>
        <s v="BRICKS REMOVED &amp; SALVAGE, AS PER PLAN"/>
        <s v="BRICK WALK"/>
        <s v="*STOCKPILING OF SUSPECTED CONTAMINATED MATERIALS"/>
        <s v="*TESTING OF SUSPECTED CONTAMINATED MATERIALS"/>
        <s v="*CONTAMINATED MATERIALS REMOVED AND DISPOSED OF"/>
        <s v="PARKING BLOCK"/>
        <s v="BOND CONSTRUCTION SIGNS"/>
        <s v="DRIVEWAY PAVEMENT REPLACEMENT TYPE IIIA - COMMERCIAL (STD. DWG. 2160)"/>
        <s v="DRIVEWAY PAVEMENT REPLACEMENT TYPE IIIA - RESIDENTIAL (STD. DWG. 2160)"/>
        <s v="DRIVEWAY PAVEMENT REPLACEMENT TYPE IIIC (STD. DWG. 2160)"/>
        <s v="PERMANENT PAVEMENT REPLACEMENT, TYPE I, (STD. DWG. 1441), AS PER PLAN"/>
        <s v="PERMANENT PAVEMENT REPLACEMENT, TYPE V, (STD. DWG. 1441), AS PER PLAN"/>
        <s v="PAVEMENT PLANING (Varies - 1 1/4&quot; Typ.)"/>
        <s v="6.5&quot; BITUMINOUS AGGREGATE BASE"/>
        <s v="6&quot; AGGREGATE BASE"/>
        <s v="8&quot; AGGREGATE BERM"/>
        <s v="8&quot; PORTLAND CEMENT CONCRETE BASE OR 8&quot; ROLLER COMPACTED CONCRETE BASE, SS-1523 AS PER PLAN"/>
        <s v="2 1/2&quot; ASPHALT CONCRETE"/>
        <s v="TACK COAT, BITUMINOUS (0.10 GAL/SY)"/>
        <s v="TACK COAT, BITUMINOUS (0.15 GAL/SY)"/>
        <s v="TACK COAT, RUBBER (0.04 GAL/SY)"/>
        <s v="BITUMINOUS PRIME COAT (0.25 GAL/SY)"/>
        <s v="BITUMINOUS PRIME COAT (0.40 GAL/SY)"/>
        <s v="SEAL COAT, BITUMINOUS (0.30 GAL/SY)"/>
        <s v="SEAL COAT COVER AGGREGATE (0.008 CY/SY)"/>
        <s v="CRACK SEALING, HOT APPLIED"/>
        <s v="ASPHALT CONCRETE, CONTRACTOR MIX DESIGN, TYPE II, SURFACE COURSE, PG 70-22M (PER ODOT 2010 CMS 702.01)"/>
        <s v="ASPHALT CONCRETE, CONTRACTOR MIX DESIGN, TYPE II, INTERMEDIATE COURSE, PG 70-22M (PER ODOT 2010 CMS 702.01)"/>
        <s v="6&quot; PLAIN PORTLAND CEMENT CONCRETE PAVEMENT"/>
        <s v="8&quot; PLAIN PORTLAND CEMENT CONCRETE PAVEMENT"/>
        <s v="SPECIAL 8&quot; CONCRETE COMBINED CURB &amp; GUTTER (STD. DWG. 2020 MOD.)"/>
        <s v="STRAIGHT 18&quot; CURB (STD. DWG. 2000)"/>
        <s v="COMPACTED AGGREGATE, TYPE A, AS PER PLAN"/>
        <s v="SANDSTONE CURB, COMPLETE, AS PER PLAN"/>
        <s v="CONCRETE BUS PAD"/>
        <s v="TRAFFIC COMPACTED SURFACE, TYPE B"/>
        <s v="MAINTAINING TRAFFIC, AS PER PLAN"/>
        <s v="DETOUR SIGNING"/>
        <s v="PORTABLE CHANGEABLE MESSAGE SIGN, CLASS II, AS PER PLAN"/>
        <s v="WORK ZONE CENTER LINE, CLASS I"/>
        <s v="WORK ZONE CHANNELIZING LINE, CLASS I"/>
        <s v="WORK ZONE EDGE LINE, CLASS I"/>
        <s v="WORK ZONE STOP LINE, CLASS I"/>
        <s v="WORK ZONE CROSSWALK LINE, CLASS I"/>
        <s v="ASPHALT CONCRETE FOR MAINTAINING TRAFFIC"/>
        <s v="MAINTAINING TRAFFIC, LEO WITH PATROL CAR, AS PER PLAN"/>
        <s v="MAINTAINING TRAFFIC, LEO WITHOUT PATROL CAR, AS PER PLAN"/>
        <s v="DUST CONTROL, COMPLETE"/>
        <s v="PERIMETER FILTER FABRIC FENCE"/>
        <s v="INLET PROTECTION (BAG TYPE)"/>
        <s v="INLET PROTECTION (CURB BAG TYPE)"/>
        <s v="INLET PROTECTION (CURB INLET TYPE)"/>
        <s v="FILTER FABRIC INLET PROTECTION"/>
        <s v="ROCK CHECK DAM"/>
        <s v="STABILIZED CONSTRUCTION ENTRANCE"/>
        <s v="CONCRETE WASHOUT AREA"/>
        <s v="TEMPORARY STREAM CROSSING"/>
        <s v="*CONSTRUCTION SEEDING AND MULCHING"/>
        <s v="TOPSOIL FURNISHED &amp; PLACED (T=3&quot;), AS PER PLAN"/>
        <s v="COMMERCIAL FERTILIZER"/>
        <s v="*REPAIR SEEDING AND MULCHING"/>
        <s v="SEEDING AND MULCHING"/>
        <s v="SEEDING &amp; MULCHING, AS PER PLAN"/>
        <s v="WATER (0.00216 MGAL/SY)"/>
        <s v="*WATER"/>
        <s v="DITCH EROSION PROTECTION"/>
        <s v="ROCK CHANNEL PROTECTION, TYPE A WITH FILTER"/>
        <s v="ROCK CHANNEL PROTECTION, TYPE A WITHOUT FILTER"/>
        <s v="HEADWALL (AA-S167) FOR 48&quot; PIPE"/>
        <s v="HEADWALL (AA-S168) FOR 15&quot; PIPE"/>
        <s v="HEADWALL (AA-S168) FOR 24&quot; PIPE"/>
        <s v="HEADWALL (AA-S168) FOR 30&quot; PIPE"/>
        <s v="MANHOLE, TYPE A, CLASS A (AA-S100) W/FRAME AND COVER (AA-S112)"/>
        <s v="MANHOLE, TYPE A, CLASS B (AA-S100) W/FRAME AND COVER (AA-S112)"/>
        <s v="MANHOLE, TYPE A, CLASS C (AA-S100) W/FRAME AND COVER (AA-S112)"/>
        <s v="MANHOLE, TYPE B, CLASS D (AA-S101) W/FRAME AND COVER (AA-S114)"/>
        <s v="MANHOLE, TYPE B, CLASS E (AA-S101) W/FRAME AND COVER (AA-S112)"/>
        <s v="MANHOLE, TYPE B, CLASS F (AA-S101) W/FRAME AND COVER (AA-S112)"/>
        <s v="MANHOLE, TYPE B, CLASS G (AA-S101) W/FRAME AND COVER (AA-S112)"/>
        <s v="MANHOLE, TYPE B, CLASS K (AA-S101) W/FRAME AND COVER (AA-S112)"/>
        <s v="MANHOLE, TYPE B, MODIFIED (AA-S101) W/FRAME AND GRATE (AA-S128)"/>
        <s v="MANHOLE, TYPE C (AA-S102) W/FRAME AND GRATE (AA-S138)"/>
        <s v="MANHOLE, TYPE E (AA-S104) W/FRAME (AA-S112) AND GRATE (AA-S138)"/>
        <s v="MANHOLE, TYPE E (AA-S104) W/FRAME AND COVER (AA-S112)"/>
        <s v="MANHOLE, TYPE E, MODIFIED W/FRAME AND GRATE (AA-S128)"/>
        <s v="MANHOLE, TYPE F, (AA-S105) W/FRAME AND COVER (AA-S114)"/>
        <s v="JUNCTION CHAMBER"/>
        <s v="JUNCTION CHAMBER W/FRAME AND GRATE (AA-S128)"/>
        <s v="CURB &amp; GUTTER INLET (AA-S125) W/FRAME AND GRATE (AA-S128)"/>
        <s v="CURB &amp; GUTTER INLET (AA-S125) W/NEENAH R-3290A FRAME &amp; GRATE"/>
        <s v="DOUBLE CURB &amp; GUTTER INLET (AA-S125)"/>
        <s v="MANHOLE, (ODOT No.3)"/>
        <s v="MANHOLE, (ODOT No.4)"/>
        <s v="STANDARD CATCH BASIN (AA-S133) W/FRAME AND GRATE (AA-S139)"/>
        <s v="STANDARD CATCH BASIN MODIFIED(AA-S133) W/2'W X 6&quot;D WINDOW, FRAME AND GRATE (AA-S139)"/>
        <s v="STANDARD CATCH BASIN W/24&quot; SIDE INLETS (AA-S134)"/>
        <s v="CATCH BASIN (ODOT 2-3)"/>
        <s v="*MANHOLE ADJUSTED TO GRADE"/>
        <s v="*CATCH BASIN ADJUSTED TO GRADE"/>
        <s v="*INLET ADJUSTED TO GRADE"/>
        <s v="6&quot; PIPE UNDERDRAIN"/>
        <s v="4&quot; PIPE UNDERDRAIN, AS PER PLAN"/>
        <s v="*3&quot; PIPE ROOF DRAIN"/>
        <s v="*4&quot; PIPE ROOF DRAIN"/>
        <s v="6&quot; PIPE, WITH TYPE I BEDDING, WITH ITEM 911 COMPACTED BACKFILL"/>
        <s v="42&quot;  PIPE, WITH TYPE I BEDDING, WITH ITEM 911 COMPACTED BACKFILL"/>
        <s v="48&quot;  PIPE, WITH TYPE I BEDDING, WITH ITEM 911 COMPACTED BACKFILL"/>
        <s v="*4&quot; PIPE, TYPE F, WITH TYPE I BEDDING, WITH ITEM 912 COMPACTED GRANULAR BACKFILL"/>
        <s v="8&quot; PIPE, WITH TYPE I BEDDING, WITH ITEM 912 COMPACTED GRANULAR BACKFILL"/>
        <s v="12&quot;  PIPE, WITH TYPE I BEDDING, WITH ITEM 912 COMPACTED GRANULAR BACKFILL"/>
        <s v="15&quot;  PIPE, WITH TYPE I BEDDING, WITH ITEM 912 COMPACTED GRANULAR BACKFILL"/>
        <s v="18&quot;  PIPE, WITH TYPE I BEDDING, WITH ITEM 912 COMPACTED GRANULAR BACKFILL"/>
        <s v="24&quot;  PIPE, WITH TYPE I BEDDING, WITH ITEM 912 COMPACTED GRANULAR BACKFILL"/>
        <s v="30&quot;  PIPE, WITH TYPE I BEDDING, WITH ITEM 912 COMPACTED GRANULAR BACKFILL"/>
        <s v="42&quot;  PIPE, WITH TYPE I BEDDING, WITH ITEM 912 COMPACTED GRANULAR BACKFILL"/>
        <s v="48&quot;  PIPE, WITH TYPE I BEDDING, WITH ITEM 912 COMPACTED GRANULAR BACKFILL"/>
        <s v="60&quot;  PIPE, WITH TYPE I BEDDING, WITH ITEM 912 COMPACTED GRANULAR BACKFILL"/>
        <s v="66&quot;  PIPE, WITH TYPE I BEDDING, WITH ITEM 912 COMPACTED GRANULAR BACKFILL"/>
        <s v="38&quot;x60&quot; H.E. PIPE, 706.04, CLASS II, WITH TYPE I BEDDING, WITH ITEM 912 COMPACTED GRANULAR BACKFILL"/>
        <s v="58&quot;x91&quot; H.E. PIPE, 706.04, CLASS II, WITH TYPE I BEDDING, WITH ITEM 912 COMPACTED GRANULAR BACKFILL"/>
        <s v="12&quot;  PIPE, WITH TYPE I BEDDING, WITH ITEM 912 COMPACTED GRANULAR BACKFILL AND WATER TIGHT JOINTS"/>
        <s v="24&quot;  PIPE, WITH TYPE I BEDDING, WITH ITEM 912 COMPACTED GRANULAR BACKFILL AND WATER TIGHT JOINTS"/>
        <s v="30&quot;  PIPE, WITH TYPE I BEDDING, WITH ITEM 912 COMPACTED GRANULAR BACKFILL AND WATER TIGHT JOINTS"/>
        <s v="42&quot;  PIPE, WITH TYPE I BEDDING, WITH ITEM 912 COMPACTED GRANULAR BACKFILL AND WATER TIGHT JOINTS"/>
        <s v="48&quot;  PIPE, WITH TYPE I BEDDING, WITH ITEM 912 COMPACTED GRANULAR BACKFILL AND WATER TIGHT JOINTS"/>
        <s v="12&quot;  PIPE, WITH TYPE II BEDDING CONCRETE ENCASED"/>
        <s v="15&quot;  PIPE, WITH TYPE II BEDDING CONCRETE ENCASED"/>
        <s v="18&quot;  PIPE, WITH TYPE II BEDDING CONCRETE ENCASED"/>
        <s v="58&quot;x91&quot; H.E. PIPE, 706.04, CLASS II, WITH TYPE II BEDDING CONCRETE ENCASED"/>
        <s v="12&quot;  PIPE, WITH TYPE II BEDDING CONCRETE ENCASED AND WATER TIGHT JOINTS"/>
        <s v="15&quot;  PIPE, WITH TYPE II BEDDING CONCRETE ENCASED AND WATER TIGHT JOINTS"/>
        <s v="66&quot;  REINFORCED CONC PIPE ASTM C-76 CL.IV, WITH TYPE I BEDDING, WITH ITEM 912 COMPACTED GRANULAR BACKFILL"/>
        <s v="30&quot;  PIPE, SANITARY SPECIFICATIONS, WITH TYPE I BEDDING, WITH ITEM 912 COMPACTED GRANULAR BACKFILL"/>
        <s v="12&quot;  DUCTILE IRON PIPE, WITH TYPE I BEDDING, WITH ITEM 912 COMPACTED GRANULAR BACKFILL"/>
        <s v="12&quot;  PIPE, WITH BACKFILL PER ITEM 901.17 (MIN. 90% MAXIMUM DRY DENSITY)"/>
        <s v="15&quot;  PIPE, WITH BACKFILL PER ITEM 901.17 (MIN. 90% MAXIMUM DRY DENSITY)"/>
        <s v="*8&quot; PIPE, N12, WITH TYPE I BEDDING, WITH ITEM 912 COMPACTED GRANULAR BACKFILL"/>
        <s v="*10&quot; PIPE, N12, WITH TYPE I BEDDING, WITH ITEM 912 COMPACTED GRANULAR BACKFILL"/>
        <s v="*12&quot; PIPE, N12, WITH TYPE I BEDDING, WITH ITEM 912 COMPACTED GRANULAR BACKFILL"/>
        <s v="*STONE FOUNDATION"/>
        <s v="TOPSOIL STRIPPING, STOCKPILING AND PLACEMENT"/>
        <s v="EMBANKMENT, AS PER PLAN"/>
        <s v="EXCAVATION (CHANNEL RESTORATION POOLS), AS PER PLAN"/>
        <s v="EXCAVATION (ROCK SILLS)"/>
        <s v="EXCAVATION (CHANNEL RESTORATION RIFFLES), AS PER PLAN"/>
        <s v="GRANULAR MATERIAL, TYPE F, No. 57 STONE (ROCK SILLS)"/>
        <s v="GRANULAR MATERIAL, TYPE F, COBBLE MATERIAL, AS PER PLAN"/>
        <s v="DITCH CLEANOUT"/>
        <s v="ROCK CHANNEL PROTECTION, TYPE B (ROCK SILLS)"/>
        <s v="ROCK CHANNEL PROTECTION, TYPE C WITH FILTER (POOLS)"/>
        <s v="SEEDING &amp; MULCHING"/>
        <s v="GEOTEXTILE MAT (12' WIDE), AS PER PLAN"/>
        <s v="LIVE BRANCHES, AS PER PLAN"/>
        <s v="DETENTION BASIN AND STREAM SURVEY"/>
        <s v="DETENTION BASIN AS-BUILT PLANS"/>
        <s v="LEGAL DESCRIPTION AND PLAT"/>
        <s v="HEADWALL FOR 4.5' X 5.5' CULVERT REMOVED"/>
        <s v="4.5' X 5.5' CULVERT REMOVED"/>
        <s v="BLOCK RETAINING WALL REMOVED"/>
        <s v="UNCLASSIFIED EXCAVATION"/>
        <s v="CLASS C CONCRETE, ENCASEMENT OF GAS LINE, AS PER PLAN"/>
        <s v="GUARDRAIL, TYPE 5 W/TUBULAR BACKUP"/>
        <s v="BRIDGE TERMINAL ASSEMBLY, TYPE 4"/>
        <s v="ANCHOR ASSEMBLY, TYPE A"/>
        <s v="GATE REMOVED AND REBUILT, AS PER PLAN"/>
        <s v="CONDUIT, TYPE A, PRECAST REINFORCED CONCRETE FLAT TOPPED, THREE SIDED CULVERT, 6'X6', AS PER PLAN"/>
        <s v="CONDUIT, TYPE B 48&quot; DIAMETER CONCRETE PIPE, AS PER PLAN"/>
        <s v="RETAINING WALL"/>
        <s v="ROCK CHANNEL PROTECTION, TYPE B WITH FILTER"/>
        <s v="6&quot; DUCTILE IRON PIPE CLASS 53 W/GRANULAR BACKFILL"/>
        <s v="12&quot; DUCTILE IRON PIPE CLASS 54 W/COMPACTED GRANULAR BACKFILL"/>
        <s v="8&quot; DUCTILE IRON PIPE CLASS 53 W/COMPACTED GRANULAR BACKFILL"/>
        <s v="12&quot; VALVE &amp; APPURTENANCES"/>
        <s v="8&quot; VALVE &amp; APPURTENANCES"/>
        <s v="2&quot; VALVE &amp; APPURTENANCES"/>
        <s v="6&quot; VALVE &amp; APPURTENANCES"/>
        <s v="16&quot;X12&quot; TAPPING SLEEVE AND VALVE AND APPURTENANCES"/>
        <s v="3/4&quot; WATER SERVICE TAP TRANSFERRED"/>
        <s v="*3/4&quot; WATER SERVICE TAP TRANSFERRED"/>
        <s v="1&quot; WATER SERVICE TAP TRANSFERRED"/>
        <s v="2&quot; WATER SERVICE TAP TRANSFERRED"/>
        <s v="WATER VALVE ADJUSTED TO GRADE"/>
        <s v="CUT &amp; PLUG 4&quot; WATER LINE"/>
        <s v="FIRE HYDRANT RELOCATED"/>
        <s v="FIRE HYDRANT TYPE A"/>
        <s v="3/4&quot; AIR RELEASE OUTLET"/>
        <s v="*WATER SERVICE TAP RELOCATED, AS PER PLAN"/>
        <s v="WATER SERVICE TAP LOWERING"/>
        <s v="SURVEY COORDINATES (WATER MAIN)"/>
        <s v="MANHOLE, TYPE C (AA-S102)"/>
        <s v="MANHOLE, TYPE E (AA-S104)"/>
        <s v="MANHOLE RECONSTRUCTED TO GRADE"/>
        <s v="12&quot; PIPE, DUCTILE IRON CLASS 53, WITH TYPE I BEDDING, WITH ITEM 912 COMPACTED GRANULAR BACKFILL"/>
        <s v="24&quot; PIPE, DUCTILE IRON CLASS 53, WITH TYPE I BEDDING, WITH ITEM 912 COMPACTED GRANULAR BACKFILL"/>
        <s v="*SANITARY SERVICE RELOCATED, AS PER PLAN"/>
        <s v="*POTHOLE EXISTING SANITARY SEWER SERVICES"/>
        <s v="RAISED PAVEMENT MARKER REMOVED FOR STORAGE"/>
        <s v="RAISED PAVEMENT MARKERS FURNISHED AND INSTALLED"/>
        <s v="GROUND MOUNTED SUPPORT, No. 3 POST"/>
        <s v="SIGN SUPPORT ASSEMBLY, POLE MOUNTED"/>
        <s v="SIGN, FLAT SHEET, TYPE G"/>
        <s v="REMOVAL OF GROUND MOUNTED SIGN, AS PER PLAN"/>
        <s v="REMOVAL OF POLE MOUNTED SIGN, AS PER PLAN"/>
        <s v="REMOVAL OF GROUND MOUNTED POST SUPPORT AND DISPOSAL"/>
        <s v="4.0 INCH NPS STREET NAME SIGN SUPPORT, AS PER PLAN (FURNISH ONLY)"/>
        <s v="REMOVAL OF STREET NAME SIGN AND SUPPORT, AS PER PLAN"/>
        <s v="PARKING LOT STALL MARKING"/>
        <s v="EDGE LINE"/>
        <s v="CENTER LINE"/>
        <s v="CHANNELIZING LINE"/>
        <s v="STOP LINE"/>
        <s v="CROSSWALK LINE"/>
        <s v="TRANSVERSE/DIAGONAL LINE"/>
        <s v="LANE ARROW"/>
        <s v="WORD ON PAVEMENT, 72 INCH"/>
        <s v="CONDUIT, ENCASED, 2&quot;, 725.05, AS PER PLAN"/>
        <s v="CONDUIT, ENCASED, 3&quot;, 725.05, AS PER PLAN"/>
        <s v="CONDUIT, 2&quot;, 725.04"/>
        <s v="CONDUIT, 2&quot;, 725.05, AS PER PLAN"/>
        <s v="CONDUIT RISER, 2&quot;"/>
        <s v="TRENCH, AS PER PLAN"/>
        <s v="PULL BOX, 725.08, 27&quot;, 'GL', AS PER PLAN"/>
        <s v="PULL BOX, AS PER PLAN"/>
        <s v="GROUND ROD, AS PER PLAN"/>
        <s v="No. 4 AWG, 600 VOLT DISTRIBUTION CABLE, AS PER PLAN"/>
        <s v="SIGNS, AS PER PLAN"/>
        <s v="SIGN SUPPORT ASSEMBLY, POLE MOUNTED, AS PER PLAN"/>
        <s v="SIGN, DOUBLE-FACED STREET NAME (INSTALLATION ONLY)"/>
        <s v="REMOVAL OF POLE MOUNTED SIGN AND STORAGE"/>
        <s v="VEHICULAR SIGNAL HEAD, L.E.D., 3-SECTION, 12-INCH LENS, 1-WAY, AS PER PLAN"/>
        <s v="VEHICULAR SIGNAL HEAD, L.E.D., 5-SECTION, 12-INCH LENS, 1-WAY, AS PER PLAN"/>
        <s v="PEDESTRIAN SIGNAL HEAD, AS PER PLAN"/>
        <s v="PEDESTRIAN PUSHBUTTON, AS PER PLAN"/>
        <s v="COVERING OF VEHICULAR SIGNAL HEAD, AS PER PLAN"/>
        <s v="COVERING OF PEDESTRIAN SIGNAL HEAD, AS PER PLAN"/>
        <s v="COVERING OF PEDESTRIAN PUSHBUTTON, AS PER PLAN"/>
        <s v="STRAIN POLE FOUNDATION, AS PER PLAN"/>
        <s v="STRAIN POLE, TYPE TC-81.10, ANCHOR BASE, DESIGN 5, AS PER PLAN"/>
        <s v="SLEEVE FOR ANCHOR BASE FOUNDATION, AS PER PLAN"/>
        <s v="MESSENGER WIRE, 7 STRAND, 3/8&quot; DIAMETER WITH ACCESSORIES"/>
        <s v="REMOVAL OF TRAFFIC SIGNAL INSTALLATION, AS PER PLAN"/>
        <s v="SIGNAL CABLE, 9-CONDUCTOR, No. 14 AWG"/>
        <s v="SIGNAL CABLE, 7-CONDUCTOR, No. 14 AWG"/>
        <s v="LOOP DETECTOR LEAD-IN CABLE, IMSA 50-2"/>
        <s v="DETECTOR LOOP, AS PER PLAN"/>
        <s v="POWER CABLE, 3-CONDUCTOR, #6 AWG, AS PER PLAN"/>
        <s v="CABINET FOUNDATION, AS PER PLAN"/>
        <s v="CONTROLLER UNIT, TYPE TS-2/A2, WITH CABINET (P44), TYPE TS-1, AS PER PLAN"/>
        <s v="CONTROLLER ITEM MISC.: TRANSCEIVER INTERFACE UNIT, AS PER PLAN"/>
        <s v="MESSENGER WIRE, 7 STRAND, 0.25 IN. DIAMETER WITH ACCESSORIES, AS PER PLAN"/>
        <s v="INTERCONNECT CABLE, COAXIAL TRUNK, 0.750-IN. OVERHEAD, AS PER PLAN"/>
        <s v="INTERCONNECT CABLE, COAXIAL FEEDER, 0.500-IN. OVERHEAD WITH ACCESSORIES, AS PER PLAN"/>
        <s v="INTERCONNECT CABLE, COAXIAL FEEDER, 0.500-IN. OVERHEAD, AS PER PLAN"/>
        <s v="INTERCONNECT CABLE, COAXIAL DROP, RG-6 UNDERGROUND, AS PER PLAN"/>
        <s v="SIGNALIZATION MISC.: SPLITTER, TWO-WAY, AS PER PLAN"/>
        <s v="REMOVAL OF COAXIAL INTERCONNECT CABLE, AS PER PLAN"/>
        <s v="RELOCATION OF AERIAL INTERCONNECT CABLE, AS PER PLAN"/>
        <s v="DOWN GUY ANCHOR"/>
        <s v="12' ALUMINUM BRACKET (FOR WOOD POLE)"/>
        <s v="8' ALUMINUM BRACKET (FOR WOOD POLE)"/>
        <s v="OVERHEAD CIRCUIT GROUND UNIT"/>
        <s v="POLE, WOODEN, 35'- CLASS V"/>
        <s v="SYSTEM REMOVAL, EXISTING OVERHEAD"/>
        <s v="CLEAN AND RE-LAMP HPS LUMINAIRES"/>
        <s v="OVERHEAD CIRCUIT #2 AWG ALUMINUM (2 WIRE)"/>
        <s v="ALLEY ARM (2-8' CROSSARMS)"/>
        <s v="ALLEY ARM (2-10' CROSSARMS)"/>
        <s v="TRANSFER SECONDARY CONDUCTOR"/>
        <s v="TRANSFER PRIMARY CONDUCTOR, INSTALL ALLEY ARM"/>
        <s v="POLE, WOODEN, 40' CLASS 3"/>
        <s v="POLE, WOODEN, 45' CLASS 3"/>
        <s v="BOLLARD"/>
        <s v="MOZART AMUR MAPLE"/>
        <s v="STARBURST AMUR MAACKIA"/>
        <s v="IVORY SILK TREE LILAC"/>
        <s v="LANDSCAPE WATERING (25GAL/TREE)"/>
        <s v="Asphalt Binder Adjustment (Contingency)"/>
        <s v="CONTINGENCY (10%)"/>
        <s v="CONTINGENCY" u="1"/>
      </sharedItems>
    </cacheField>
    <cacheField name="UNITS" numFmtId="0">
      <sharedItems containsBlank="1" count="17">
        <s v="LUMP SUM"/>
        <s v="EACH"/>
        <s v="LF"/>
        <s v="SY"/>
        <s v="SF"/>
        <s v="SF "/>
        <s v="CY"/>
        <s v="HR"/>
        <s v="SUM"/>
        <s v="Ton"/>
        <s v="TONS"/>
        <s v="GAL"/>
        <s v="SGN.MO."/>
        <s v="MILE"/>
        <s v="M GAL"/>
        <s v="PCT"/>
        <m u="1"/>
      </sharedItems>
    </cacheField>
    <cacheField name="QUANTITY" numFmtId="0">
      <sharedItems containsSemiMixedTypes="0" containsString="0" containsNumber="1" minValue="0.3" maxValue="29815" count="163">
        <n v="1"/>
        <n v="562"/>
        <n v="46"/>
        <n v="1025"/>
        <n v="2205"/>
        <n v="3823"/>
        <n v="8009"/>
        <n v="115"/>
        <n v="2"/>
        <n v="3"/>
        <n v="500"/>
        <n v="18"/>
        <n v="14"/>
        <n v="8"/>
        <n v="6"/>
        <n v="50"/>
        <n v="5"/>
        <n v="2762"/>
        <n v="1397"/>
        <n v="308"/>
        <n v="70"/>
        <n v="678"/>
        <n v="1890"/>
        <n v="27"/>
        <n v="45"/>
        <n v="100"/>
        <n v="20"/>
        <n v="1126"/>
        <n v="300"/>
        <n v="4"/>
        <n v="10"/>
        <n v="15"/>
        <n v="11"/>
        <n v="336"/>
        <n v="110"/>
        <n v="160"/>
        <n v="10331"/>
        <n v="579"/>
        <n v="650"/>
        <n v="175"/>
        <n v="12"/>
        <n v="12564"/>
        <n v="21"/>
        <n v="78"/>
        <n v="15857"/>
        <n v="6414"/>
        <n v="42"/>
        <n v="1000"/>
        <n v="36"/>
        <n v="1900"/>
        <n v="74"/>
        <n v="250"/>
        <n v="25"/>
        <n v="426"/>
        <n v="77"/>
        <n v="616"/>
        <n v="198"/>
        <n v="9364"/>
        <n v="90"/>
        <n v="2094"/>
        <n v="49"/>
        <n v="10513"/>
        <n v="251"/>
        <n v="1374"/>
        <n v="1967"/>
        <n v="421"/>
        <n v="1804"/>
        <n v="219"/>
        <n v="66"/>
        <n v="3097"/>
        <n v="1808"/>
        <n v="897"/>
        <n v="280"/>
        <n v="1339"/>
        <n v="915"/>
        <n v="5371"/>
        <n v="2204"/>
        <n v="0.8"/>
        <n v="1200"/>
        <n v="0.3"/>
        <n v="150"/>
        <n v="1100"/>
        <n v="3575"/>
        <n v="76"/>
        <n v="31"/>
        <n v="7000"/>
        <n v="498"/>
        <n v="5220"/>
        <n v="830"/>
        <n v="260"/>
        <n v="99"/>
        <n v="34"/>
        <n v="13"/>
        <n v="732"/>
        <n v="6689"/>
        <n v="176"/>
        <n v="222"/>
        <n v="200"/>
        <n v="1127"/>
        <n v="1130"/>
        <n v="1004"/>
        <n v="315"/>
        <n v="23"/>
        <n v="631"/>
        <n v="89"/>
        <n v="483"/>
        <n v="85"/>
        <n v="430"/>
        <n v="249"/>
        <n v="570"/>
        <n v="29"/>
        <n v="129"/>
        <n v="277"/>
        <n v="30"/>
        <n v="120"/>
        <n v="192"/>
        <n v="438"/>
        <n v="464"/>
        <n v="152"/>
        <n v="667"/>
        <n v="56"/>
        <n v="4132"/>
        <n v="29815"/>
        <n v="1280"/>
        <n v="145"/>
        <n v="95"/>
        <n v="1145"/>
        <n v="24775"/>
        <n v="2210"/>
        <n v="715"/>
        <n v="9"/>
        <n v="84"/>
        <n v="60"/>
        <n v="64"/>
        <n v="2678"/>
        <n v="346"/>
        <n v="130"/>
        <n v="255"/>
        <n v="322"/>
        <n v="138"/>
        <n v="133"/>
        <n v="0.32"/>
        <n v="0.9"/>
        <n v="1286"/>
        <n v="158"/>
        <n v="1098"/>
        <n v="355"/>
        <n v="244"/>
        <n v="53"/>
        <n v="377"/>
        <n v="652"/>
        <n v="410"/>
        <n v="345"/>
        <n v="316"/>
        <n v="991"/>
        <n v="270"/>
        <n v="2011"/>
        <n v="1679"/>
        <n v="44"/>
        <n v="16"/>
        <n v="2507"/>
        <n v="32"/>
        <n v="2150"/>
      </sharedItems>
    </cacheField>
    <cacheField name="UNIT COST" numFmtId="164">
      <sharedItems containsSemiMixedTypes="0" containsString="0" containsNumber="1" minValue="1.5" maxValue="1262379.8599999999" count="108">
        <n v="35000"/>
        <n v="5000"/>
        <n v="500"/>
        <n v="1000"/>
        <n v="1500"/>
        <n v="300"/>
        <n v="6"/>
        <n v="25"/>
        <n v="24"/>
        <n v="3.5"/>
        <n v="5"/>
        <n v="750"/>
        <n v="100"/>
        <n v="950"/>
        <n v="600"/>
        <n v="3000"/>
        <n v="26"/>
        <n v="48"/>
        <n v="35"/>
        <n v="400"/>
        <n v="40"/>
        <n v="20"/>
        <n v="3500"/>
        <n v="2000"/>
        <n v="250"/>
        <n v="21"/>
        <n v="200"/>
        <n v="3"/>
        <n v="2200"/>
        <n v="50"/>
        <n v="4"/>
        <n v="6.5"/>
        <n v="130000"/>
        <n v="470000"/>
        <n v="80"/>
        <n v="350"/>
        <n v="4000"/>
        <n v="8"/>
        <n v="30"/>
        <n v="800"/>
        <n v="120"/>
        <n v="265"/>
        <n v="5.5"/>
        <n v="95"/>
        <n v="43"/>
        <n v="110"/>
        <n v="105"/>
        <n v="60"/>
        <n v="16"/>
        <n v="27"/>
        <n v="45"/>
        <n v="150000"/>
        <n v="10000"/>
        <n v="1.5"/>
        <n v="2"/>
        <n v="2500"/>
        <n v="55"/>
        <n v="15"/>
        <n v="85"/>
        <n v="8000"/>
        <n v="6000"/>
        <n v="6500"/>
        <n v="7000"/>
        <n v="8500"/>
        <n v="9000"/>
        <n v="3200"/>
        <n v="15000"/>
        <n v="40000"/>
        <n v="25000"/>
        <n v="12000"/>
        <n v="1800"/>
        <n v="10"/>
        <n v="9"/>
        <n v="22"/>
        <n v="325"/>
        <n v="140"/>
        <n v="175"/>
        <n v="275"/>
        <n v="450"/>
        <n v="125"/>
        <n v="150"/>
        <n v="170"/>
        <n v="165"/>
        <n v="70"/>
        <n v="18"/>
        <n v="7.5"/>
        <n v="4200"/>
        <n v="2100"/>
        <n v="13500"/>
        <n v="700"/>
        <n v="650"/>
        <n v="375"/>
        <n v="2800"/>
        <n v="93000"/>
        <n v="1200"/>
        <n v="22000"/>
        <n v="2300"/>
        <n v="925"/>
        <n v="190"/>
        <n v="17"/>
        <n v="16000"/>
        <n v="7"/>
        <n v="1100"/>
        <n v="130"/>
        <n v="1.75"/>
        <n v="1700"/>
        <n v="7500"/>
        <n v="1262379.8599999999"/>
      </sharedItems>
    </cacheField>
    <cacheField name="TOTAL" numFmtId="164">
      <sharedItems containsSemiMixedTypes="0" containsString="0" containsNumber="1" minValue="40" maxValue="1262379.85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0">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0"/>
    <x v="0"/>
    <x v="0"/>
    <x v="0"/>
    <x v="0"/>
    <x v="0"/>
    <x v="0"/>
    <s v=""/>
  </r>
  <r>
    <x v="0"/>
    <x v="1"/>
    <x v="0"/>
    <x v="0"/>
    <x v="1"/>
    <x v="0"/>
    <x v="0"/>
    <x v="0"/>
    <s v=""/>
  </r>
  <r>
    <x v="0"/>
    <x v="1"/>
    <x v="0"/>
    <x v="0"/>
    <x v="2"/>
    <x v="1"/>
    <x v="0"/>
    <x v="0"/>
    <s v=""/>
  </r>
</pivotCacheRecords>
</file>

<file path=xl/pivotCache/pivotCacheRecords2.xml><?xml version="1.0" encoding="utf-8"?>
<pivotCacheRecords xmlns="http://schemas.openxmlformats.org/spreadsheetml/2006/main" xmlns:r="http://schemas.openxmlformats.org/officeDocument/2006/relationships" count="360">
  <r>
    <x v="0"/>
    <x v="0"/>
    <x v="0"/>
    <x v="0"/>
    <x v="0"/>
    <x v="0"/>
    <x v="0"/>
    <x v="0"/>
    <n v="35000"/>
  </r>
  <r>
    <x v="0"/>
    <x v="0"/>
    <x v="1"/>
    <x v="1"/>
    <x v="1"/>
    <x v="0"/>
    <x v="0"/>
    <x v="1"/>
    <n v="5000"/>
  </r>
  <r>
    <x v="0"/>
    <x v="0"/>
    <x v="2"/>
    <x v="1"/>
    <x v="2"/>
    <x v="1"/>
    <x v="0"/>
    <x v="2"/>
    <n v="500"/>
  </r>
  <r>
    <x v="0"/>
    <x v="0"/>
    <x v="3"/>
    <x v="1"/>
    <x v="3"/>
    <x v="1"/>
    <x v="0"/>
    <x v="3"/>
    <n v="1000"/>
  </r>
  <r>
    <x v="0"/>
    <x v="0"/>
    <x v="4"/>
    <x v="1"/>
    <x v="4"/>
    <x v="1"/>
    <x v="0"/>
    <x v="4"/>
    <n v="1500"/>
  </r>
  <r>
    <x v="0"/>
    <x v="0"/>
    <x v="5"/>
    <x v="2"/>
    <x v="5"/>
    <x v="1"/>
    <x v="0"/>
    <x v="5"/>
    <n v="300"/>
  </r>
  <r>
    <x v="0"/>
    <x v="0"/>
    <x v="6"/>
    <x v="2"/>
    <x v="6"/>
    <x v="2"/>
    <x v="1"/>
    <x v="6"/>
    <n v="3372"/>
  </r>
  <r>
    <x v="0"/>
    <x v="0"/>
    <x v="7"/>
    <x v="2"/>
    <x v="7"/>
    <x v="2"/>
    <x v="2"/>
    <x v="7"/>
    <n v="1150"/>
  </r>
  <r>
    <x v="0"/>
    <x v="0"/>
    <x v="8"/>
    <x v="2"/>
    <x v="8"/>
    <x v="2"/>
    <x v="3"/>
    <x v="7"/>
    <n v="25625"/>
  </r>
  <r>
    <x v="0"/>
    <x v="0"/>
    <x v="9"/>
    <x v="2"/>
    <x v="9"/>
    <x v="3"/>
    <x v="4"/>
    <x v="8"/>
    <n v="52920"/>
  </r>
  <r>
    <x v="0"/>
    <x v="0"/>
    <x v="10"/>
    <x v="2"/>
    <x v="10"/>
    <x v="4"/>
    <x v="5"/>
    <x v="9"/>
    <n v="13380.5"/>
  </r>
  <r>
    <x v="0"/>
    <x v="0"/>
    <x v="11"/>
    <x v="2"/>
    <x v="11"/>
    <x v="4"/>
    <x v="6"/>
    <x v="10"/>
    <n v="40045"/>
  </r>
  <r>
    <x v="0"/>
    <x v="0"/>
    <x v="12"/>
    <x v="2"/>
    <x v="12"/>
    <x v="5"/>
    <x v="7"/>
    <x v="10"/>
    <n v="575"/>
  </r>
  <r>
    <x v="0"/>
    <x v="0"/>
    <x v="13"/>
    <x v="2"/>
    <x v="13"/>
    <x v="1"/>
    <x v="8"/>
    <x v="11"/>
    <n v="1500"/>
  </r>
  <r>
    <x v="0"/>
    <x v="0"/>
    <x v="14"/>
    <x v="2"/>
    <x v="14"/>
    <x v="0"/>
    <x v="0"/>
    <x v="1"/>
    <n v="5000"/>
  </r>
  <r>
    <x v="0"/>
    <x v="0"/>
    <x v="15"/>
    <x v="2"/>
    <x v="15"/>
    <x v="1"/>
    <x v="9"/>
    <x v="3"/>
    <n v="3000"/>
  </r>
  <r>
    <x v="0"/>
    <x v="0"/>
    <x v="16"/>
    <x v="2"/>
    <x v="16"/>
    <x v="6"/>
    <x v="10"/>
    <x v="12"/>
    <n v="50000"/>
  </r>
  <r>
    <x v="0"/>
    <x v="0"/>
    <x v="17"/>
    <x v="2"/>
    <x v="17"/>
    <x v="6"/>
    <x v="10"/>
    <x v="12"/>
    <n v="50000"/>
  </r>
  <r>
    <x v="0"/>
    <x v="0"/>
    <x v="18"/>
    <x v="2"/>
    <x v="18"/>
    <x v="1"/>
    <x v="11"/>
    <x v="13"/>
    <n v="17100"/>
  </r>
  <r>
    <x v="0"/>
    <x v="0"/>
    <x v="19"/>
    <x v="2"/>
    <x v="19"/>
    <x v="1"/>
    <x v="9"/>
    <x v="13"/>
    <n v="2850"/>
  </r>
  <r>
    <x v="0"/>
    <x v="0"/>
    <x v="20"/>
    <x v="2"/>
    <x v="20"/>
    <x v="1"/>
    <x v="12"/>
    <x v="14"/>
    <n v="8400"/>
  </r>
  <r>
    <x v="0"/>
    <x v="0"/>
    <x v="21"/>
    <x v="2"/>
    <x v="21"/>
    <x v="1"/>
    <x v="13"/>
    <x v="14"/>
    <n v="4800"/>
  </r>
  <r>
    <x v="0"/>
    <x v="0"/>
    <x v="22"/>
    <x v="2"/>
    <x v="22"/>
    <x v="1"/>
    <x v="8"/>
    <x v="15"/>
    <n v="6000"/>
  </r>
  <r>
    <x v="0"/>
    <x v="0"/>
    <x v="23"/>
    <x v="2"/>
    <x v="23"/>
    <x v="1"/>
    <x v="14"/>
    <x v="14"/>
    <n v="3600"/>
  </r>
  <r>
    <x v="0"/>
    <x v="0"/>
    <x v="24"/>
    <x v="2"/>
    <x v="24"/>
    <x v="1"/>
    <x v="8"/>
    <x v="14"/>
    <n v="1200"/>
  </r>
  <r>
    <x v="0"/>
    <x v="0"/>
    <x v="25"/>
    <x v="2"/>
    <x v="25"/>
    <x v="1"/>
    <x v="8"/>
    <x v="15"/>
    <n v="6000"/>
  </r>
  <r>
    <x v="0"/>
    <x v="0"/>
    <x v="26"/>
    <x v="2"/>
    <x v="26"/>
    <x v="2"/>
    <x v="15"/>
    <x v="2"/>
    <n v="25000"/>
  </r>
  <r>
    <x v="0"/>
    <x v="0"/>
    <x v="27"/>
    <x v="2"/>
    <x v="27"/>
    <x v="6"/>
    <x v="16"/>
    <x v="2"/>
    <n v="2500"/>
  </r>
  <r>
    <x v="0"/>
    <x v="0"/>
    <x v="28"/>
    <x v="2"/>
    <x v="28"/>
    <x v="2"/>
    <x v="17"/>
    <x v="16"/>
    <n v="71812"/>
  </r>
  <r>
    <x v="0"/>
    <x v="0"/>
    <x v="29"/>
    <x v="2"/>
    <x v="29"/>
    <x v="2"/>
    <x v="18"/>
    <x v="17"/>
    <n v="67056"/>
  </r>
  <r>
    <x v="0"/>
    <x v="0"/>
    <x v="30"/>
    <x v="2"/>
    <x v="30"/>
    <x v="2"/>
    <x v="10"/>
    <x v="18"/>
    <n v="17500"/>
  </r>
  <r>
    <x v="0"/>
    <x v="0"/>
    <x v="31"/>
    <x v="2"/>
    <x v="31"/>
    <x v="2"/>
    <x v="19"/>
    <x v="18"/>
    <n v="10780"/>
  </r>
  <r>
    <x v="0"/>
    <x v="0"/>
    <x v="32"/>
    <x v="2"/>
    <x v="32"/>
    <x v="2"/>
    <x v="20"/>
    <x v="18"/>
    <n v="2450"/>
  </r>
  <r>
    <x v="0"/>
    <x v="0"/>
    <x v="33"/>
    <x v="2"/>
    <x v="33"/>
    <x v="2"/>
    <x v="21"/>
    <x v="18"/>
    <n v="23730"/>
  </r>
  <r>
    <x v="0"/>
    <x v="0"/>
    <x v="34"/>
    <x v="2"/>
    <x v="34"/>
    <x v="2"/>
    <x v="22"/>
    <x v="18"/>
    <n v="66150"/>
  </r>
  <r>
    <x v="0"/>
    <x v="0"/>
    <x v="35"/>
    <x v="2"/>
    <x v="35"/>
    <x v="1"/>
    <x v="23"/>
    <x v="19"/>
    <n v="10800"/>
  </r>
  <r>
    <x v="0"/>
    <x v="0"/>
    <x v="36"/>
    <x v="2"/>
    <x v="36"/>
    <x v="2"/>
    <x v="20"/>
    <x v="20"/>
    <n v="2800"/>
  </r>
  <r>
    <x v="0"/>
    <x v="0"/>
    <x v="37"/>
    <x v="2"/>
    <x v="37"/>
    <x v="2"/>
    <x v="24"/>
    <x v="20"/>
    <n v="1800"/>
  </r>
  <r>
    <x v="0"/>
    <x v="0"/>
    <x v="38"/>
    <x v="2"/>
    <x v="38"/>
    <x v="2"/>
    <x v="25"/>
    <x v="21"/>
    <n v="2000"/>
  </r>
  <r>
    <x v="0"/>
    <x v="0"/>
    <x v="39"/>
    <x v="2"/>
    <x v="39"/>
    <x v="2"/>
    <x v="26"/>
    <x v="21"/>
    <n v="400"/>
  </r>
  <r>
    <x v="0"/>
    <x v="0"/>
    <x v="40"/>
    <x v="2"/>
    <x v="40"/>
    <x v="2"/>
    <x v="27"/>
    <x v="21"/>
    <n v="22520"/>
  </r>
  <r>
    <x v="0"/>
    <x v="0"/>
    <x v="41"/>
    <x v="2"/>
    <x v="41"/>
    <x v="2"/>
    <x v="28"/>
    <x v="21"/>
    <n v="6000"/>
  </r>
  <r>
    <x v="0"/>
    <x v="0"/>
    <x v="42"/>
    <x v="2"/>
    <x v="42"/>
    <x v="1"/>
    <x v="0"/>
    <x v="12"/>
    <n v="100"/>
  </r>
  <r>
    <x v="0"/>
    <x v="0"/>
    <x v="43"/>
    <x v="2"/>
    <x v="43"/>
    <x v="1"/>
    <x v="29"/>
    <x v="14"/>
    <n v="2400"/>
  </r>
  <r>
    <x v="0"/>
    <x v="0"/>
    <x v="44"/>
    <x v="2"/>
    <x v="44"/>
    <x v="1"/>
    <x v="0"/>
    <x v="4"/>
    <n v="1500"/>
  </r>
  <r>
    <x v="0"/>
    <x v="0"/>
    <x v="45"/>
    <x v="2"/>
    <x v="45"/>
    <x v="1"/>
    <x v="0"/>
    <x v="4"/>
    <n v="1500"/>
  </r>
  <r>
    <x v="0"/>
    <x v="0"/>
    <x v="46"/>
    <x v="2"/>
    <x v="46"/>
    <x v="1"/>
    <x v="0"/>
    <x v="1"/>
    <n v="5000"/>
  </r>
  <r>
    <x v="0"/>
    <x v="0"/>
    <x v="47"/>
    <x v="2"/>
    <x v="47"/>
    <x v="1"/>
    <x v="8"/>
    <x v="22"/>
    <n v="7000"/>
  </r>
  <r>
    <x v="0"/>
    <x v="0"/>
    <x v="48"/>
    <x v="2"/>
    <x v="48"/>
    <x v="1"/>
    <x v="8"/>
    <x v="14"/>
    <n v="1200"/>
  </r>
  <r>
    <x v="0"/>
    <x v="0"/>
    <x v="49"/>
    <x v="2"/>
    <x v="49"/>
    <x v="1"/>
    <x v="0"/>
    <x v="14"/>
    <n v="600"/>
  </r>
  <r>
    <x v="0"/>
    <x v="0"/>
    <x v="50"/>
    <x v="2"/>
    <x v="50"/>
    <x v="1"/>
    <x v="30"/>
    <x v="14"/>
    <n v="6000"/>
  </r>
  <r>
    <x v="0"/>
    <x v="0"/>
    <x v="51"/>
    <x v="2"/>
    <x v="51"/>
    <x v="1"/>
    <x v="8"/>
    <x v="14"/>
    <n v="1200"/>
  </r>
  <r>
    <x v="0"/>
    <x v="0"/>
    <x v="52"/>
    <x v="2"/>
    <x v="52"/>
    <x v="1"/>
    <x v="8"/>
    <x v="23"/>
    <n v="4000"/>
  </r>
  <r>
    <x v="0"/>
    <x v="0"/>
    <x v="53"/>
    <x v="2"/>
    <x v="53"/>
    <x v="1"/>
    <x v="31"/>
    <x v="24"/>
    <n v="3750"/>
  </r>
  <r>
    <x v="0"/>
    <x v="0"/>
    <x v="54"/>
    <x v="2"/>
    <x v="54"/>
    <x v="1"/>
    <x v="32"/>
    <x v="5"/>
    <n v="3300"/>
  </r>
  <r>
    <x v="0"/>
    <x v="0"/>
    <x v="55"/>
    <x v="2"/>
    <x v="55"/>
    <x v="2"/>
    <x v="33"/>
    <x v="21"/>
    <n v="6720"/>
  </r>
  <r>
    <x v="0"/>
    <x v="0"/>
    <x v="56"/>
    <x v="2"/>
    <x v="56"/>
    <x v="2"/>
    <x v="34"/>
    <x v="21"/>
    <n v="2200"/>
  </r>
  <r>
    <x v="0"/>
    <x v="0"/>
    <x v="57"/>
    <x v="2"/>
    <x v="57"/>
    <x v="2"/>
    <x v="35"/>
    <x v="7"/>
    <n v="4000"/>
  </r>
  <r>
    <x v="0"/>
    <x v="0"/>
    <x v="58"/>
    <x v="3"/>
    <x v="58"/>
    <x v="6"/>
    <x v="36"/>
    <x v="25"/>
    <n v="216951"/>
  </r>
  <r>
    <x v="0"/>
    <x v="0"/>
    <x v="59"/>
    <x v="3"/>
    <x v="59"/>
    <x v="6"/>
    <x v="37"/>
    <x v="21"/>
    <n v="11580"/>
  </r>
  <r>
    <x v="0"/>
    <x v="0"/>
    <x v="60"/>
    <x v="3"/>
    <x v="60"/>
    <x v="6"/>
    <x v="38"/>
    <x v="20"/>
    <n v="26000"/>
  </r>
  <r>
    <x v="0"/>
    <x v="0"/>
    <x v="61"/>
    <x v="4"/>
    <x v="61"/>
    <x v="2"/>
    <x v="39"/>
    <x v="7"/>
    <n v="4375"/>
  </r>
  <r>
    <x v="0"/>
    <x v="0"/>
    <x v="62"/>
    <x v="5"/>
    <x v="62"/>
    <x v="7"/>
    <x v="40"/>
    <x v="26"/>
    <n v="2400"/>
  </r>
  <r>
    <x v="0"/>
    <x v="0"/>
    <x v="63"/>
    <x v="5"/>
    <x v="63"/>
    <x v="3"/>
    <x v="41"/>
    <x v="27"/>
    <n v="37692"/>
  </r>
  <r>
    <x v="0"/>
    <x v="0"/>
    <x v="64"/>
    <x v="4"/>
    <x v="64"/>
    <x v="1"/>
    <x v="29"/>
    <x v="28"/>
    <n v="8800"/>
  </r>
  <r>
    <x v="0"/>
    <x v="0"/>
    <x v="65"/>
    <x v="6"/>
    <x v="65"/>
    <x v="2"/>
    <x v="42"/>
    <x v="18"/>
    <n v="735"/>
  </r>
  <r>
    <x v="0"/>
    <x v="0"/>
    <x v="66"/>
    <x v="7"/>
    <x v="66"/>
    <x v="2"/>
    <x v="43"/>
    <x v="29"/>
    <n v="3900"/>
  </r>
  <r>
    <x v="0"/>
    <x v="0"/>
    <x v="67"/>
    <x v="7"/>
    <x v="67"/>
    <x v="4"/>
    <x v="44"/>
    <x v="30"/>
    <n v="63428"/>
  </r>
  <r>
    <x v="0"/>
    <x v="0"/>
    <x v="68"/>
    <x v="7"/>
    <x v="68"/>
    <x v="4"/>
    <x v="45"/>
    <x v="31"/>
    <n v="41691"/>
  </r>
  <r>
    <x v="0"/>
    <x v="0"/>
    <x v="69"/>
    <x v="7"/>
    <x v="69"/>
    <x v="1"/>
    <x v="46"/>
    <x v="23"/>
    <n v="84000"/>
  </r>
  <r>
    <x v="0"/>
    <x v="0"/>
    <x v="70"/>
    <x v="8"/>
    <x v="70"/>
    <x v="0"/>
    <x v="0"/>
    <x v="32"/>
    <n v="130000"/>
  </r>
  <r>
    <x v="0"/>
    <x v="0"/>
    <x v="71"/>
    <x v="9"/>
    <x v="71"/>
    <x v="0"/>
    <x v="0"/>
    <x v="33"/>
    <n v="470000"/>
  </r>
  <r>
    <x v="0"/>
    <x v="0"/>
    <x v="72"/>
    <x v="10"/>
    <x v="72"/>
    <x v="6"/>
    <x v="47"/>
    <x v="34"/>
    <n v="80000"/>
  </r>
  <r>
    <x v="0"/>
    <x v="0"/>
    <x v="73"/>
    <x v="11"/>
    <x v="73"/>
    <x v="1"/>
    <x v="48"/>
    <x v="35"/>
    <n v="12600"/>
  </r>
  <r>
    <x v="0"/>
    <x v="0"/>
    <x v="74"/>
    <x v="12"/>
    <x v="74"/>
    <x v="8"/>
    <x v="0"/>
    <x v="36"/>
    <n v="4000"/>
  </r>
  <r>
    <x v="0"/>
    <x v="0"/>
    <x v="75"/>
    <x v="12"/>
    <x v="75"/>
    <x v="3"/>
    <x v="49"/>
    <x v="37"/>
    <n v="15200"/>
  </r>
  <r>
    <x v="0"/>
    <x v="0"/>
    <x v="76"/>
    <x v="12"/>
    <x v="76"/>
    <x v="3"/>
    <x v="4"/>
    <x v="38"/>
    <n v="66150"/>
  </r>
  <r>
    <x v="0"/>
    <x v="0"/>
    <x v="77"/>
    <x v="12"/>
    <x v="77"/>
    <x v="4"/>
    <x v="50"/>
    <x v="7"/>
    <n v="1850"/>
  </r>
  <r>
    <x v="0"/>
    <x v="0"/>
    <x v="78"/>
    <x v="12"/>
    <x v="78"/>
    <x v="6"/>
    <x v="47"/>
    <x v="38"/>
    <n v="30000"/>
  </r>
  <r>
    <x v="0"/>
    <x v="0"/>
    <x v="79"/>
    <x v="12"/>
    <x v="79"/>
    <x v="1"/>
    <x v="30"/>
    <x v="39"/>
    <n v="8000"/>
  </r>
  <r>
    <x v="0"/>
    <x v="0"/>
    <x v="80"/>
    <x v="12"/>
    <x v="80"/>
    <x v="6"/>
    <x v="51"/>
    <x v="40"/>
    <n v="30000"/>
  </r>
  <r>
    <x v="0"/>
    <x v="0"/>
    <x v="81"/>
    <x v="12"/>
    <x v="81"/>
    <x v="1"/>
    <x v="52"/>
    <x v="5"/>
    <n v="7500"/>
  </r>
  <r>
    <x v="0"/>
    <x v="0"/>
    <x v="82"/>
    <x v="12"/>
    <x v="82"/>
    <x v="1"/>
    <x v="29"/>
    <x v="11"/>
    <n v="3000"/>
  </r>
  <r>
    <x v="1"/>
    <x v="1"/>
    <x v="83"/>
    <x v="13"/>
    <x v="83"/>
    <x v="6"/>
    <x v="53"/>
    <x v="5"/>
    <n v="127800"/>
  </r>
  <r>
    <x v="1"/>
    <x v="1"/>
    <x v="84"/>
    <x v="13"/>
    <x v="84"/>
    <x v="6"/>
    <x v="54"/>
    <x v="5"/>
    <n v="23100"/>
  </r>
  <r>
    <x v="1"/>
    <x v="1"/>
    <x v="85"/>
    <x v="13"/>
    <x v="85"/>
    <x v="6"/>
    <x v="48"/>
    <x v="41"/>
    <n v="9540"/>
  </r>
  <r>
    <x v="1"/>
    <x v="1"/>
    <x v="86"/>
    <x v="13"/>
    <x v="86"/>
    <x v="6"/>
    <x v="55"/>
    <x v="5"/>
    <n v="184800"/>
  </r>
  <r>
    <x v="1"/>
    <x v="1"/>
    <x v="87"/>
    <x v="13"/>
    <x v="87"/>
    <x v="6"/>
    <x v="56"/>
    <x v="35"/>
    <n v="69300"/>
  </r>
  <r>
    <x v="1"/>
    <x v="1"/>
    <x v="88"/>
    <x v="14"/>
    <x v="88"/>
    <x v="3"/>
    <x v="57"/>
    <x v="42"/>
    <n v="51502"/>
  </r>
  <r>
    <x v="1"/>
    <x v="1"/>
    <x v="89"/>
    <x v="15"/>
    <x v="89"/>
    <x v="9"/>
    <x v="58"/>
    <x v="43"/>
    <n v="8550"/>
  </r>
  <r>
    <x v="1"/>
    <x v="1"/>
    <x v="90"/>
    <x v="16"/>
    <x v="90"/>
    <x v="6"/>
    <x v="59"/>
    <x v="44"/>
    <n v="90042"/>
  </r>
  <r>
    <x v="1"/>
    <x v="1"/>
    <x v="91"/>
    <x v="16"/>
    <x v="91"/>
    <x v="6"/>
    <x v="60"/>
    <x v="44"/>
    <n v="2107"/>
  </r>
  <r>
    <x v="1"/>
    <x v="1"/>
    <x v="92"/>
    <x v="12"/>
    <x v="92"/>
    <x v="3"/>
    <x v="61"/>
    <x v="38"/>
    <n v="315390"/>
  </r>
  <r>
    <x v="1"/>
    <x v="1"/>
    <x v="93"/>
    <x v="17"/>
    <x v="93"/>
    <x v="10"/>
    <x v="62"/>
    <x v="40"/>
    <n v="30120"/>
  </r>
  <r>
    <x v="1"/>
    <x v="1"/>
    <x v="94"/>
    <x v="18"/>
    <x v="94"/>
    <x v="11"/>
    <x v="63"/>
    <x v="30"/>
    <n v="5496"/>
  </r>
  <r>
    <x v="1"/>
    <x v="1"/>
    <x v="95"/>
    <x v="18"/>
    <x v="95"/>
    <x v="11"/>
    <x v="64"/>
    <x v="30"/>
    <n v="7868"/>
  </r>
  <r>
    <x v="1"/>
    <x v="1"/>
    <x v="96"/>
    <x v="18"/>
    <x v="96"/>
    <x v="11"/>
    <x v="65"/>
    <x v="30"/>
    <n v="1684"/>
  </r>
  <r>
    <x v="1"/>
    <x v="1"/>
    <x v="97"/>
    <x v="19"/>
    <x v="97"/>
    <x v="3"/>
    <x v="66"/>
    <x v="30"/>
    <n v="7216"/>
  </r>
  <r>
    <x v="1"/>
    <x v="1"/>
    <x v="98"/>
    <x v="19"/>
    <x v="98"/>
    <x v="3"/>
    <x v="67"/>
    <x v="30"/>
    <n v="876"/>
  </r>
  <r>
    <x v="1"/>
    <x v="1"/>
    <x v="99"/>
    <x v="20"/>
    <x v="99"/>
    <x v="11"/>
    <x v="68"/>
    <x v="27"/>
    <n v="198"/>
  </r>
  <r>
    <x v="1"/>
    <x v="1"/>
    <x v="100"/>
    <x v="20"/>
    <x v="100"/>
    <x v="10"/>
    <x v="29"/>
    <x v="12"/>
    <n v="400"/>
  </r>
  <r>
    <x v="1"/>
    <x v="1"/>
    <x v="101"/>
    <x v="21"/>
    <x v="101"/>
    <x v="2"/>
    <x v="69"/>
    <x v="6"/>
    <n v="18582"/>
  </r>
  <r>
    <x v="1"/>
    <x v="1"/>
    <x v="102"/>
    <x v="22"/>
    <x v="102"/>
    <x v="10"/>
    <x v="70"/>
    <x v="45"/>
    <n v="198880"/>
  </r>
  <r>
    <x v="1"/>
    <x v="1"/>
    <x v="103"/>
    <x v="22"/>
    <x v="103"/>
    <x v="10"/>
    <x v="71"/>
    <x v="46"/>
    <n v="94185"/>
  </r>
  <r>
    <x v="1"/>
    <x v="1"/>
    <x v="104"/>
    <x v="23"/>
    <x v="104"/>
    <x v="3"/>
    <x v="72"/>
    <x v="29"/>
    <n v="14000"/>
  </r>
  <r>
    <x v="1"/>
    <x v="1"/>
    <x v="105"/>
    <x v="23"/>
    <x v="105"/>
    <x v="3"/>
    <x v="73"/>
    <x v="47"/>
    <n v="80340"/>
  </r>
  <r>
    <x v="1"/>
    <x v="1"/>
    <x v="106"/>
    <x v="24"/>
    <x v="106"/>
    <x v="2"/>
    <x v="74"/>
    <x v="21"/>
    <n v="18300"/>
  </r>
  <r>
    <x v="1"/>
    <x v="1"/>
    <x v="107"/>
    <x v="24"/>
    <x v="107"/>
    <x v="2"/>
    <x v="75"/>
    <x v="48"/>
    <n v="85936"/>
  </r>
  <r>
    <x v="1"/>
    <x v="1"/>
    <x v="108"/>
    <x v="25"/>
    <x v="108"/>
    <x v="3"/>
    <x v="68"/>
    <x v="49"/>
    <n v="1782"/>
  </r>
  <r>
    <x v="1"/>
    <x v="1"/>
    <x v="109"/>
    <x v="12"/>
    <x v="109"/>
    <x v="2"/>
    <x v="2"/>
    <x v="29"/>
    <n v="2300"/>
  </r>
  <r>
    <x v="1"/>
    <x v="1"/>
    <x v="110"/>
    <x v="12"/>
    <x v="110"/>
    <x v="4"/>
    <x v="76"/>
    <x v="10"/>
    <n v="11020"/>
  </r>
  <r>
    <x v="2"/>
    <x v="2"/>
    <x v="111"/>
    <x v="26"/>
    <x v="111"/>
    <x v="6"/>
    <x v="25"/>
    <x v="50"/>
    <n v="4500"/>
  </r>
  <r>
    <x v="2"/>
    <x v="2"/>
    <x v="112"/>
    <x v="27"/>
    <x v="112"/>
    <x v="0"/>
    <x v="0"/>
    <x v="51"/>
    <n v="150000"/>
  </r>
  <r>
    <x v="2"/>
    <x v="2"/>
    <x v="113"/>
    <x v="27"/>
    <x v="113"/>
    <x v="0"/>
    <x v="0"/>
    <x v="52"/>
    <n v="10000"/>
  </r>
  <r>
    <x v="2"/>
    <x v="2"/>
    <x v="114"/>
    <x v="27"/>
    <x v="114"/>
    <x v="12"/>
    <x v="29"/>
    <x v="52"/>
    <n v="40000"/>
  </r>
  <r>
    <x v="2"/>
    <x v="2"/>
    <x v="115"/>
    <x v="27"/>
    <x v="115"/>
    <x v="13"/>
    <x v="77"/>
    <x v="22"/>
    <n v="2800"/>
  </r>
  <r>
    <x v="2"/>
    <x v="2"/>
    <x v="116"/>
    <x v="27"/>
    <x v="116"/>
    <x v="2"/>
    <x v="78"/>
    <x v="53"/>
    <n v="1800"/>
  </r>
  <r>
    <x v="2"/>
    <x v="2"/>
    <x v="117"/>
    <x v="27"/>
    <x v="117"/>
    <x v="13"/>
    <x v="79"/>
    <x v="23"/>
    <n v="600"/>
  </r>
  <r>
    <x v="2"/>
    <x v="2"/>
    <x v="118"/>
    <x v="27"/>
    <x v="118"/>
    <x v="2"/>
    <x v="80"/>
    <x v="30"/>
    <n v="600"/>
  </r>
  <r>
    <x v="2"/>
    <x v="2"/>
    <x v="119"/>
    <x v="27"/>
    <x v="119"/>
    <x v="2"/>
    <x v="81"/>
    <x v="54"/>
    <n v="2200"/>
  </r>
  <r>
    <x v="2"/>
    <x v="2"/>
    <x v="120"/>
    <x v="27"/>
    <x v="120"/>
    <x v="6"/>
    <x v="31"/>
    <x v="26"/>
    <n v="3000"/>
  </r>
  <r>
    <x v="2"/>
    <x v="2"/>
    <x v="121"/>
    <x v="27"/>
    <x v="121"/>
    <x v="7"/>
    <x v="25"/>
    <x v="47"/>
    <n v="6000"/>
  </r>
  <r>
    <x v="2"/>
    <x v="2"/>
    <x v="122"/>
    <x v="27"/>
    <x v="122"/>
    <x v="7"/>
    <x v="25"/>
    <x v="29"/>
    <n v="5000"/>
  </r>
  <r>
    <x v="2"/>
    <x v="2"/>
    <x v="123"/>
    <x v="28"/>
    <x v="123"/>
    <x v="0"/>
    <x v="0"/>
    <x v="52"/>
    <n v="10000"/>
  </r>
  <r>
    <x v="3"/>
    <x v="3"/>
    <x v="124"/>
    <x v="29"/>
    <x v="124"/>
    <x v="2"/>
    <x v="82"/>
    <x v="9"/>
    <n v="12512.5"/>
  </r>
  <r>
    <x v="3"/>
    <x v="3"/>
    <x v="125"/>
    <x v="29"/>
    <x v="125"/>
    <x v="1"/>
    <x v="13"/>
    <x v="45"/>
    <n v="880"/>
  </r>
  <r>
    <x v="3"/>
    <x v="3"/>
    <x v="126"/>
    <x v="29"/>
    <x v="126"/>
    <x v="1"/>
    <x v="83"/>
    <x v="45"/>
    <n v="8360"/>
  </r>
  <r>
    <x v="3"/>
    <x v="3"/>
    <x v="127"/>
    <x v="29"/>
    <x v="127"/>
    <x v="1"/>
    <x v="84"/>
    <x v="45"/>
    <n v="3410"/>
  </r>
  <r>
    <x v="3"/>
    <x v="3"/>
    <x v="128"/>
    <x v="29"/>
    <x v="128"/>
    <x v="1"/>
    <x v="48"/>
    <x v="45"/>
    <n v="3960"/>
  </r>
  <r>
    <x v="3"/>
    <x v="3"/>
    <x v="129"/>
    <x v="29"/>
    <x v="129"/>
    <x v="1"/>
    <x v="32"/>
    <x v="2"/>
    <n v="5500"/>
  </r>
  <r>
    <x v="3"/>
    <x v="3"/>
    <x v="130"/>
    <x v="29"/>
    <x v="130"/>
    <x v="1"/>
    <x v="0"/>
    <x v="55"/>
    <n v="2500"/>
  </r>
  <r>
    <x v="3"/>
    <x v="3"/>
    <x v="131"/>
    <x v="29"/>
    <x v="131"/>
    <x v="1"/>
    <x v="0"/>
    <x v="3"/>
    <n v="1000"/>
  </r>
  <r>
    <x v="3"/>
    <x v="3"/>
    <x v="132"/>
    <x v="29"/>
    <x v="132"/>
    <x v="0"/>
    <x v="0"/>
    <x v="15"/>
    <n v="3000"/>
  </r>
  <r>
    <x v="3"/>
    <x v="3"/>
    <x v="133"/>
    <x v="29"/>
    <x v="133"/>
    <x v="3"/>
    <x v="85"/>
    <x v="53"/>
    <n v="10500"/>
  </r>
  <r>
    <x v="3"/>
    <x v="3"/>
    <x v="134"/>
    <x v="30"/>
    <x v="134"/>
    <x v="6"/>
    <x v="86"/>
    <x v="56"/>
    <n v="27390"/>
  </r>
  <r>
    <x v="3"/>
    <x v="3"/>
    <x v="135"/>
    <x v="31"/>
    <x v="135"/>
    <x v="9"/>
    <x v="0"/>
    <x v="3"/>
    <n v="1000"/>
  </r>
  <r>
    <x v="3"/>
    <x v="3"/>
    <x v="136"/>
    <x v="31"/>
    <x v="136"/>
    <x v="3"/>
    <x v="47"/>
    <x v="9"/>
    <n v="3500"/>
  </r>
  <r>
    <x v="3"/>
    <x v="3"/>
    <x v="137"/>
    <x v="31"/>
    <x v="137"/>
    <x v="3"/>
    <x v="87"/>
    <x v="9"/>
    <n v="18270"/>
  </r>
  <r>
    <x v="3"/>
    <x v="3"/>
    <x v="138"/>
    <x v="31"/>
    <x v="138"/>
    <x v="3"/>
    <x v="88"/>
    <x v="9"/>
    <n v="2905"/>
  </r>
  <r>
    <x v="3"/>
    <x v="3"/>
    <x v="139"/>
    <x v="31"/>
    <x v="139"/>
    <x v="14"/>
    <x v="40"/>
    <x v="12"/>
    <n v="1200"/>
  </r>
  <r>
    <x v="3"/>
    <x v="3"/>
    <x v="140"/>
    <x v="31"/>
    <x v="140"/>
    <x v="14"/>
    <x v="26"/>
    <x v="12"/>
    <n v="2000"/>
  </r>
  <r>
    <x v="3"/>
    <x v="3"/>
    <x v="141"/>
    <x v="32"/>
    <x v="141"/>
    <x v="3"/>
    <x v="89"/>
    <x v="57"/>
    <n v="3900"/>
  </r>
  <r>
    <x v="4"/>
    <x v="4"/>
    <x v="142"/>
    <x v="33"/>
    <x v="142"/>
    <x v="6"/>
    <x v="90"/>
    <x v="58"/>
    <n v="8415"/>
  </r>
  <r>
    <x v="4"/>
    <x v="4"/>
    <x v="143"/>
    <x v="33"/>
    <x v="143"/>
    <x v="6"/>
    <x v="48"/>
    <x v="58"/>
    <n v="3060"/>
  </r>
  <r>
    <x v="4"/>
    <x v="4"/>
    <x v="144"/>
    <x v="34"/>
    <x v="144"/>
    <x v="1"/>
    <x v="8"/>
    <x v="59"/>
    <n v="16000"/>
  </r>
  <r>
    <x v="4"/>
    <x v="4"/>
    <x v="145"/>
    <x v="34"/>
    <x v="145"/>
    <x v="1"/>
    <x v="0"/>
    <x v="4"/>
    <n v="1500"/>
  </r>
  <r>
    <x v="4"/>
    <x v="4"/>
    <x v="146"/>
    <x v="34"/>
    <x v="146"/>
    <x v="1"/>
    <x v="0"/>
    <x v="23"/>
    <n v="2000"/>
  </r>
  <r>
    <x v="4"/>
    <x v="4"/>
    <x v="147"/>
    <x v="34"/>
    <x v="147"/>
    <x v="1"/>
    <x v="0"/>
    <x v="15"/>
    <n v="3000"/>
  </r>
  <r>
    <x v="4"/>
    <x v="4"/>
    <x v="148"/>
    <x v="34"/>
    <x v="148"/>
    <x v="1"/>
    <x v="0"/>
    <x v="15"/>
    <n v="3000"/>
  </r>
  <r>
    <x v="4"/>
    <x v="4"/>
    <x v="149"/>
    <x v="34"/>
    <x v="149"/>
    <x v="1"/>
    <x v="16"/>
    <x v="22"/>
    <n v="17500"/>
  </r>
  <r>
    <x v="4"/>
    <x v="4"/>
    <x v="150"/>
    <x v="34"/>
    <x v="150"/>
    <x v="1"/>
    <x v="40"/>
    <x v="36"/>
    <n v="48000"/>
  </r>
  <r>
    <x v="4"/>
    <x v="4"/>
    <x v="151"/>
    <x v="34"/>
    <x v="151"/>
    <x v="1"/>
    <x v="29"/>
    <x v="60"/>
    <n v="24000"/>
  </r>
  <r>
    <x v="4"/>
    <x v="4"/>
    <x v="152"/>
    <x v="34"/>
    <x v="152"/>
    <x v="1"/>
    <x v="8"/>
    <x v="61"/>
    <n v="13000"/>
  </r>
  <r>
    <x v="4"/>
    <x v="4"/>
    <x v="153"/>
    <x v="34"/>
    <x v="153"/>
    <x v="1"/>
    <x v="8"/>
    <x v="62"/>
    <n v="14000"/>
  </r>
  <r>
    <x v="4"/>
    <x v="4"/>
    <x v="154"/>
    <x v="34"/>
    <x v="154"/>
    <x v="1"/>
    <x v="0"/>
    <x v="59"/>
    <n v="8000"/>
  </r>
  <r>
    <x v="4"/>
    <x v="4"/>
    <x v="155"/>
    <x v="34"/>
    <x v="155"/>
    <x v="1"/>
    <x v="13"/>
    <x v="63"/>
    <n v="68000"/>
  </r>
  <r>
    <x v="4"/>
    <x v="4"/>
    <x v="156"/>
    <x v="34"/>
    <x v="156"/>
    <x v="1"/>
    <x v="16"/>
    <x v="64"/>
    <n v="45000"/>
  </r>
  <r>
    <x v="4"/>
    <x v="4"/>
    <x v="157"/>
    <x v="34"/>
    <x v="157"/>
    <x v="1"/>
    <x v="0"/>
    <x v="65"/>
    <n v="3200"/>
  </r>
  <r>
    <x v="4"/>
    <x v="4"/>
    <x v="158"/>
    <x v="34"/>
    <x v="158"/>
    <x v="1"/>
    <x v="16"/>
    <x v="66"/>
    <n v="75000"/>
  </r>
  <r>
    <x v="4"/>
    <x v="4"/>
    <x v="159"/>
    <x v="34"/>
    <x v="159"/>
    <x v="1"/>
    <x v="16"/>
    <x v="66"/>
    <n v="75000"/>
  </r>
  <r>
    <x v="4"/>
    <x v="4"/>
    <x v="160"/>
    <x v="34"/>
    <x v="160"/>
    <x v="1"/>
    <x v="32"/>
    <x v="66"/>
    <n v="165000"/>
  </r>
  <r>
    <x v="4"/>
    <x v="4"/>
    <x v="161"/>
    <x v="34"/>
    <x v="161"/>
    <x v="1"/>
    <x v="0"/>
    <x v="63"/>
    <n v="8500"/>
  </r>
  <r>
    <x v="4"/>
    <x v="4"/>
    <x v="162"/>
    <x v="34"/>
    <x v="162"/>
    <x v="1"/>
    <x v="29"/>
    <x v="67"/>
    <n v="160000"/>
  </r>
  <r>
    <x v="4"/>
    <x v="4"/>
    <x v="163"/>
    <x v="34"/>
    <x v="163"/>
    <x v="1"/>
    <x v="8"/>
    <x v="68"/>
    <n v="50000"/>
  </r>
  <r>
    <x v="4"/>
    <x v="4"/>
    <x v="164"/>
    <x v="34"/>
    <x v="164"/>
    <x v="1"/>
    <x v="91"/>
    <x v="23"/>
    <n v="68000"/>
  </r>
  <r>
    <x v="4"/>
    <x v="4"/>
    <x v="165"/>
    <x v="34"/>
    <x v="165"/>
    <x v="1"/>
    <x v="8"/>
    <x v="23"/>
    <n v="4000"/>
  </r>
  <r>
    <x v="4"/>
    <x v="4"/>
    <x v="166"/>
    <x v="34"/>
    <x v="166"/>
    <x v="1"/>
    <x v="40"/>
    <x v="1"/>
    <n v="60000"/>
  </r>
  <r>
    <x v="4"/>
    <x v="4"/>
    <x v="167"/>
    <x v="34"/>
    <x v="167"/>
    <x v="1"/>
    <x v="0"/>
    <x v="69"/>
    <n v="12000"/>
  </r>
  <r>
    <x v="4"/>
    <x v="4"/>
    <x v="168"/>
    <x v="34"/>
    <x v="168"/>
    <x v="1"/>
    <x v="0"/>
    <x v="66"/>
    <n v="15000"/>
  </r>
  <r>
    <x v="4"/>
    <x v="4"/>
    <x v="169"/>
    <x v="34"/>
    <x v="169"/>
    <x v="1"/>
    <x v="32"/>
    <x v="70"/>
    <n v="19800"/>
  </r>
  <r>
    <x v="4"/>
    <x v="4"/>
    <x v="170"/>
    <x v="34"/>
    <x v="170"/>
    <x v="1"/>
    <x v="0"/>
    <x v="23"/>
    <n v="2000"/>
  </r>
  <r>
    <x v="4"/>
    <x v="4"/>
    <x v="171"/>
    <x v="34"/>
    <x v="171"/>
    <x v="1"/>
    <x v="9"/>
    <x v="23"/>
    <n v="6000"/>
  </r>
  <r>
    <x v="4"/>
    <x v="4"/>
    <x v="172"/>
    <x v="34"/>
    <x v="172"/>
    <x v="1"/>
    <x v="13"/>
    <x v="23"/>
    <n v="16000"/>
  </r>
  <r>
    <x v="4"/>
    <x v="4"/>
    <x v="173"/>
    <x v="34"/>
    <x v="173"/>
    <x v="1"/>
    <x v="92"/>
    <x v="39"/>
    <n v="10400"/>
  </r>
  <r>
    <x v="4"/>
    <x v="4"/>
    <x v="174"/>
    <x v="34"/>
    <x v="174"/>
    <x v="1"/>
    <x v="9"/>
    <x v="39"/>
    <n v="2400"/>
  </r>
  <r>
    <x v="4"/>
    <x v="4"/>
    <x v="175"/>
    <x v="34"/>
    <x v="175"/>
    <x v="1"/>
    <x v="30"/>
    <x v="39"/>
    <n v="8000"/>
  </r>
  <r>
    <x v="4"/>
    <x v="4"/>
    <x v="176"/>
    <x v="35"/>
    <x v="176"/>
    <x v="2"/>
    <x v="93"/>
    <x v="71"/>
    <n v="7320"/>
  </r>
  <r>
    <x v="4"/>
    <x v="4"/>
    <x v="177"/>
    <x v="35"/>
    <x v="177"/>
    <x v="2"/>
    <x v="94"/>
    <x v="72"/>
    <n v="60201"/>
  </r>
  <r>
    <x v="4"/>
    <x v="4"/>
    <x v="178"/>
    <x v="36"/>
    <x v="178"/>
    <x v="2"/>
    <x v="47"/>
    <x v="21"/>
    <n v="20000"/>
  </r>
  <r>
    <x v="4"/>
    <x v="4"/>
    <x v="179"/>
    <x v="36"/>
    <x v="179"/>
    <x v="2"/>
    <x v="47"/>
    <x v="73"/>
    <n v="22000"/>
  </r>
  <r>
    <x v="4"/>
    <x v="4"/>
    <x v="180"/>
    <x v="37"/>
    <x v="180"/>
    <x v="2"/>
    <x v="32"/>
    <x v="18"/>
    <n v="385"/>
  </r>
  <r>
    <x v="4"/>
    <x v="4"/>
    <x v="181"/>
    <x v="37"/>
    <x v="181"/>
    <x v="2"/>
    <x v="95"/>
    <x v="74"/>
    <n v="57200"/>
  </r>
  <r>
    <x v="4"/>
    <x v="4"/>
    <x v="182"/>
    <x v="37"/>
    <x v="182"/>
    <x v="2"/>
    <x v="96"/>
    <x v="74"/>
    <n v="72150"/>
  </r>
  <r>
    <x v="4"/>
    <x v="4"/>
    <x v="183"/>
    <x v="37"/>
    <x v="183"/>
    <x v="2"/>
    <x v="97"/>
    <x v="21"/>
    <n v="4000"/>
  </r>
  <r>
    <x v="4"/>
    <x v="4"/>
    <x v="184"/>
    <x v="37"/>
    <x v="184"/>
    <x v="2"/>
    <x v="14"/>
    <x v="29"/>
    <n v="300"/>
  </r>
  <r>
    <x v="4"/>
    <x v="4"/>
    <x v="185"/>
    <x v="37"/>
    <x v="185"/>
    <x v="2"/>
    <x v="98"/>
    <x v="45"/>
    <n v="123970"/>
  </r>
  <r>
    <x v="4"/>
    <x v="4"/>
    <x v="186"/>
    <x v="37"/>
    <x v="186"/>
    <x v="2"/>
    <x v="26"/>
    <x v="40"/>
    <n v="2400"/>
  </r>
  <r>
    <x v="4"/>
    <x v="4"/>
    <x v="187"/>
    <x v="37"/>
    <x v="187"/>
    <x v="2"/>
    <x v="99"/>
    <x v="75"/>
    <n v="158200"/>
  </r>
  <r>
    <x v="4"/>
    <x v="4"/>
    <x v="188"/>
    <x v="37"/>
    <x v="188"/>
    <x v="2"/>
    <x v="100"/>
    <x v="76"/>
    <n v="175700"/>
  </r>
  <r>
    <x v="4"/>
    <x v="4"/>
    <x v="189"/>
    <x v="37"/>
    <x v="189"/>
    <x v="2"/>
    <x v="101"/>
    <x v="77"/>
    <n v="86625"/>
  </r>
  <r>
    <x v="4"/>
    <x v="4"/>
    <x v="190"/>
    <x v="37"/>
    <x v="190"/>
    <x v="2"/>
    <x v="102"/>
    <x v="35"/>
    <n v="8050"/>
  </r>
  <r>
    <x v="4"/>
    <x v="4"/>
    <x v="191"/>
    <x v="37"/>
    <x v="191"/>
    <x v="2"/>
    <x v="103"/>
    <x v="35"/>
    <n v="220850"/>
  </r>
  <r>
    <x v="4"/>
    <x v="4"/>
    <x v="192"/>
    <x v="37"/>
    <x v="192"/>
    <x v="2"/>
    <x v="104"/>
    <x v="78"/>
    <n v="40050"/>
  </r>
  <r>
    <x v="4"/>
    <x v="4"/>
    <x v="193"/>
    <x v="37"/>
    <x v="193"/>
    <x v="2"/>
    <x v="105"/>
    <x v="78"/>
    <n v="217350"/>
  </r>
  <r>
    <x v="4"/>
    <x v="4"/>
    <x v="194"/>
    <x v="37"/>
    <x v="194"/>
    <x v="2"/>
    <x v="106"/>
    <x v="19"/>
    <n v="34000"/>
  </r>
  <r>
    <x v="4"/>
    <x v="4"/>
    <x v="195"/>
    <x v="37"/>
    <x v="195"/>
    <x v="2"/>
    <x v="34"/>
    <x v="2"/>
    <n v="55000"/>
  </r>
  <r>
    <x v="4"/>
    <x v="4"/>
    <x v="196"/>
    <x v="37"/>
    <x v="196"/>
    <x v="2"/>
    <x v="107"/>
    <x v="43"/>
    <n v="40850"/>
  </r>
  <r>
    <x v="4"/>
    <x v="4"/>
    <x v="197"/>
    <x v="37"/>
    <x v="197"/>
    <x v="2"/>
    <x v="108"/>
    <x v="76"/>
    <n v="43575"/>
  </r>
  <r>
    <x v="4"/>
    <x v="4"/>
    <x v="198"/>
    <x v="37"/>
    <x v="198"/>
    <x v="2"/>
    <x v="109"/>
    <x v="77"/>
    <n v="156750"/>
  </r>
  <r>
    <x v="4"/>
    <x v="4"/>
    <x v="199"/>
    <x v="37"/>
    <x v="199"/>
    <x v="2"/>
    <x v="110"/>
    <x v="35"/>
    <n v="10150"/>
  </r>
  <r>
    <x v="4"/>
    <x v="4"/>
    <x v="200"/>
    <x v="37"/>
    <x v="200"/>
    <x v="2"/>
    <x v="111"/>
    <x v="35"/>
    <n v="45150"/>
  </r>
  <r>
    <x v="4"/>
    <x v="4"/>
    <x v="201"/>
    <x v="37"/>
    <x v="201"/>
    <x v="2"/>
    <x v="112"/>
    <x v="79"/>
    <n v="34625"/>
  </r>
  <r>
    <x v="4"/>
    <x v="4"/>
    <x v="202"/>
    <x v="37"/>
    <x v="202"/>
    <x v="2"/>
    <x v="113"/>
    <x v="80"/>
    <n v="4500"/>
  </r>
  <r>
    <x v="4"/>
    <x v="4"/>
    <x v="203"/>
    <x v="37"/>
    <x v="203"/>
    <x v="2"/>
    <x v="13"/>
    <x v="81"/>
    <n v="1360"/>
  </r>
  <r>
    <x v="4"/>
    <x v="4"/>
    <x v="204"/>
    <x v="37"/>
    <x v="204"/>
    <x v="2"/>
    <x v="114"/>
    <x v="14"/>
    <n v="72000"/>
  </r>
  <r>
    <x v="4"/>
    <x v="4"/>
    <x v="205"/>
    <x v="37"/>
    <x v="205"/>
    <x v="2"/>
    <x v="115"/>
    <x v="79"/>
    <n v="24000"/>
  </r>
  <r>
    <x v="4"/>
    <x v="4"/>
    <x v="206"/>
    <x v="37"/>
    <x v="206"/>
    <x v="2"/>
    <x v="42"/>
    <x v="80"/>
    <n v="3150"/>
  </r>
  <r>
    <x v="4"/>
    <x v="4"/>
    <x v="207"/>
    <x v="37"/>
    <x v="207"/>
    <x v="2"/>
    <x v="116"/>
    <x v="2"/>
    <n v="219000"/>
  </r>
  <r>
    <x v="4"/>
    <x v="4"/>
    <x v="208"/>
    <x v="37"/>
    <x v="208"/>
    <x v="2"/>
    <x v="117"/>
    <x v="77"/>
    <n v="127600"/>
  </r>
  <r>
    <x v="4"/>
    <x v="4"/>
    <x v="209"/>
    <x v="37"/>
    <x v="209"/>
    <x v="2"/>
    <x v="118"/>
    <x v="82"/>
    <n v="25080"/>
  </r>
  <r>
    <x v="4"/>
    <x v="4"/>
    <x v="210"/>
    <x v="37"/>
    <x v="210"/>
    <x v="2"/>
    <x v="119"/>
    <x v="43"/>
    <n v="63365"/>
  </r>
  <r>
    <x v="4"/>
    <x v="4"/>
    <x v="211"/>
    <x v="37"/>
    <x v="211"/>
    <x v="2"/>
    <x v="120"/>
    <x v="40"/>
    <n v="6720"/>
  </r>
  <r>
    <x v="4"/>
    <x v="4"/>
    <x v="212"/>
    <x v="37"/>
    <x v="212"/>
    <x v="2"/>
    <x v="97"/>
    <x v="29"/>
    <n v="10000"/>
  </r>
  <r>
    <x v="4"/>
    <x v="4"/>
    <x v="213"/>
    <x v="37"/>
    <x v="213"/>
    <x v="2"/>
    <x v="97"/>
    <x v="83"/>
    <n v="14000"/>
  </r>
  <r>
    <x v="4"/>
    <x v="4"/>
    <x v="214"/>
    <x v="37"/>
    <x v="214"/>
    <x v="2"/>
    <x v="97"/>
    <x v="34"/>
    <n v="16000"/>
  </r>
  <r>
    <x v="4"/>
    <x v="4"/>
    <x v="215"/>
    <x v="38"/>
    <x v="215"/>
    <x v="6"/>
    <x v="28"/>
    <x v="83"/>
    <n v="21000"/>
  </r>
  <r>
    <x v="5"/>
    <x v="5"/>
    <x v="216"/>
    <x v="1"/>
    <x v="1"/>
    <x v="0"/>
    <x v="0"/>
    <x v="1"/>
    <n v="5000"/>
  </r>
  <r>
    <x v="5"/>
    <x v="5"/>
    <x v="217"/>
    <x v="3"/>
    <x v="216"/>
    <x v="6"/>
    <x v="121"/>
    <x v="57"/>
    <n v="61980"/>
  </r>
  <r>
    <x v="5"/>
    <x v="5"/>
    <x v="218"/>
    <x v="3"/>
    <x v="58"/>
    <x v="6"/>
    <x v="122"/>
    <x v="57"/>
    <n v="447225"/>
  </r>
  <r>
    <x v="5"/>
    <x v="5"/>
    <x v="219"/>
    <x v="3"/>
    <x v="217"/>
    <x v="6"/>
    <x v="123"/>
    <x v="57"/>
    <n v="19200"/>
  </r>
  <r>
    <x v="5"/>
    <x v="5"/>
    <x v="220"/>
    <x v="3"/>
    <x v="218"/>
    <x v="6"/>
    <x v="80"/>
    <x v="84"/>
    <n v="2700"/>
  </r>
  <r>
    <x v="5"/>
    <x v="5"/>
    <x v="221"/>
    <x v="3"/>
    <x v="219"/>
    <x v="6"/>
    <x v="124"/>
    <x v="84"/>
    <n v="2610"/>
  </r>
  <r>
    <x v="5"/>
    <x v="5"/>
    <x v="222"/>
    <x v="3"/>
    <x v="220"/>
    <x v="6"/>
    <x v="106"/>
    <x v="84"/>
    <n v="1530"/>
  </r>
  <r>
    <x v="5"/>
    <x v="5"/>
    <x v="223"/>
    <x v="29"/>
    <x v="221"/>
    <x v="6"/>
    <x v="26"/>
    <x v="34"/>
    <n v="1600"/>
  </r>
  <r>
    <x v="5"/>
    <x v="5"/>
    <x v="224"/>
    <x v="29"/>
    <x v="222"/>
    <x v="6"/>
    <x v="125"/>
    <x v="34"/>
    <n v="7600"/>
  </r>
  <r>
    <x v="5"/>
    <x v="5"/>
    <x v="225"/>
    <x v="39"/>
    <x v="223"/>
    <x v="2"/>
    <x v="126"/>
    <x v="7"/>
    <n v="28625"/>
  </r>
  <r>
    <x v="5"/>
    <x v="5"/>
    <x v="226"/>
    <x v="33"/>
    <x v="224"/>
    <x v="6"/>
    <x v="124"/>
    <x v="34"/>
    <n v="11600"/>
  </r>
  <r>
    <x v="5"/>
    <x v="5"/>
    <x v="227"/>
    <x v="33"/>
    <x v="225"/>
    <x v="6"/>
    <x v="26"/>
    <x v="12"/>
    <n v="2000"/>
  </r>
  <r>
    <x v="5"/>
    <x v="5"/>
    <x v="228"/>
    <x v="31"/>
    <x v="226"/>
    <x v="3"/>
    <x v="127"/>
    <x v="9"/>
    <n v="86712.5"/>
  </r>
  <r>
    <x v="5"/>
    <x v="5"/>
    <x v="229"/>
    <x v="32"/>
    <x v="227"/>
    <x v="3"/>
    <x v="128"/>
    <x v="85"/>
    <n v="16575"/>
  </r>
  <r>
    <x v="5"/>
    <x v="5"/>
    <x v="230"/>
    <x v="40"/>
    <x v="228"/>
    <x v="1"/>
    <x v="129"/>
    <x v="27"/>
    <n v="2145"/>
  </r>
  <r>
    <x v="5"/>
    <x v="5"/>
    <x v="231"/>
    <x v="40"/>
    <x v="229"/>
    <x v="0"/>
    <x v="0"/>
    <x v="86"/>
    <n v="4200"/>
  </r>
  <r>
    <x v="5"/>
    <x v="5"/>
    <x v="232"/>
    <x v="40"/>
    <x v="230"/>
    <x v="0"/>
    <x v="0"/>
    <x v="87"/>
    <n v="2100"/>
  </r>
  <r>
    <x v="5"/>
    <x v="5"/>
    <x v="233"/>
    <x v="40"/>
    <x v="231"/>
    <x v="0"/>
    <x v="0"/>
    <x v="2"/>
    <n v="500"/>
  </r>
  <r>
    <x v="6"/>
    <x v="6"/>
    <x v="234"/>
    <x v="2"/>
    <x v="232"/>
    <x v="1"/>
    <x v="8"/>
    <x v="22"/>
    <n v="7000"/>
  </r>
  <r>
    <x v="6"/>
    <x v="6"/>
    <x v="235"/>
    <x v="2"/>
    <x v="233"/>
    <x v="1"/>
    <x v="0"/>
    <x v="88"/>
    <n v="13500"/>
  </r>
  <r>
    <x v="6"/>
    <x v="6"/>
    <x v="236"/>
    <x v="2"/>
    <x v="234"/>
    <x v="2"/>
    <x v="130"/>
    <x v="20"/>
    <n v="360"/>
  </r>
  <r>
    <x v="6"/>
    <x v="6"/>
    <x v="237"/>
    <x v="41"/>
    <x v="235"/>
    <x v="0"/>
    <x v="0"/>
    <x v="52"/>
    <n v="10000"/>
  </r>
  <r>
    <x v="6"/>
    <x v="6"/>
    <x v="238"/>
    <x v="42"/>
    <x v="236"/>
    <x v="6"/>
    <x v="8"/>
    <x v="89"/>
    <n v="1400"/>
  </r>
  <r>
    <x v="6"/>
    <x v="6"/>
    <x v="239"/>
    <x v="4"/>
    <x v="237"/>
    <x v="2"/>
    <x v="52"/>
    <x v="47"/>
    <n v="1500"/>
  </r>
  <r>
    <x v="6"/>
    <x v="6"/>
    <x v="240"/>
    <x v="4"/>
    <x v="238"/>
    <x v="1"/>
    <x v="8"/>
    <x v="90"/>
    <n v="1300"/>
  </r>
  <r>
    <x v="6"/>
    <x v="6"/>
    <x v="241"/>
    <x v="4"/>
    <x v="239"/>
    <x v="1"/>
    <x v="0"/>
    <x v="28"/>
    <n v="2200"/>
  </r>
  <r>
    <x v="6"/>
    <x v="6"/>
    <x v="242"/>
    <x v="4"/>
    <x v="64"/>
    <x v="1"/>
    <x v="0"/>
    <x v="28"/>
    <n v="2200"/>
  </r>
  <r>
    <x v="6"/>
    <x v="6"/>
    <x v="243"/>
    <x v="6"/>
    <x v="65"/>
    <x v="2"/>
    <x v="104"/>
    <x v="18"/>
    <n v="3115"/>
  </r>
  <r>
    <x v="6"/>
    <x v="6"/>
    <x v="244"/>
    <x v="6"/>
    <x v="240"/>
    <x v="1"/>
    <x v="0"/>
    <x v="24"/>
    <n v="250"/>
  </r>
  <r>
    <x v="6"/>
    <x v="6"/>
    <x v="245"/>
    <x v="33"/>
    <x v="142"/>
    <x v="6"/>
    <x v="24"/>
    <x v="34"/>
    <n v="3600"/>
  </r>
  <r>
    <x v="6"/>
    <x v="6"/>
    <x v="246"/>
    <x v="43"/>
    <x v="241"/>
    <x v="2"/>
    <x v="131"/>
    <x v="91"/>
    <n v="31500"/>
  </r>
  <r>
    <x v="6"/>
    <x v="6"/>
    <x v="247"/>
    <x v="43"/>
    <x v="242"/>
    <x v="2"/>
    <x v="8"/>
    <x v="92"/>
    <n v="5600"/>
  </r>
  <r>
    <x v="7"/>
    <x v="7"/>
    <x v="248"/>
    <x v="41"/>
    <x v="235"/>
    <x v="0"/>
    <x v="0"/>
    <x v="52"/>
    <n v="10000"/>
  </r>
  <r>
    <x v="7"/>
    <x v="7"/>
    <x v="249"/>
    <x v="12"/>
    <x v="243"/>
    <x v="0"/>
    <x v="0"/>
    <x v="93"/>
    <n v="93000"/>
  </r>
  <r>
    <x v="7"/>
    <x v="7"/>
    <x v="250"/>
    <x v="33"/>
    <x v="244"/>
    <x v="6"/>
    <x v="132"/>
    <x v="29"/>
    <n v="3000"/>
  </r>
  <r>
    <x v="8"/>
    <x v="8"/>
    <x v="251"/>
    <x v="44"/>
    <x v="245"/>
    <x v="2"/>
    <x v="133"/>
    <x v="76"/>
    <n v="11200"/>
  </r>
  <r>
    <x v="8"/>
    <x v="8"/>
    <x v="252"/>
    <x v="44"/>
    <x v="246"/>
    <x v="2"/>
    <x v="134"/>
    <x v="76"/>
    <n v="468650"/>
  </r>
  <r>
    <x v="8"/>
    <x v="8"/>
    <x v="253"/>
    <x v="44"/>
    <x v="247"/>
    <x v="2"/>
    <x v="135"/>
    <x v="76"/>
    <n v="60550"/>
  </r>
  <r>
    <x v="8"/>
    <x v="8"/>
    <x v="254"/>
    <x v="45"/>
    <x v="248"/>
    <x v="1"/>
    <x v="13"/>
    <x v="55"/>
    <n v="20000"/>
  </r>
  <r>
    <x v="8"/>
    <x v="8"/>
    <x v="255"/>
    <x v="45"/>
    <x v="249"/>
    <x v="1"/>
    <x v="29"/>
    <x v="23"/>
    <n v="8000"/>
  </r>
  <r>
    <x v="8"/>
    <x v="8"/>
    <x v="256"/>
    <x v="45"/>
    <x v="250"/>
    <x v="1"/>
    <x v="0"/>
    <x v="94"/>
    <n v="1200"/>
  </r>
  <r>
    <x v="8"/>
    <x v="8"/>
    <x v="257"/>
    <x v="45"/>
    <x v="251"/>
    <x v="1"/>
    <x v="13"/>
    <x v="4"/>
    <n v="12000"/>
  </r>
  <r>
    <x v="8"/>
    <x v="8"/>
    <x v="258"/>
    <x v="46"/>
    <x v="252"/>
    <x v="1"/>
    <x v="0"/>
    <x v="95"/>
    <n v="22000"/>
  </r>
  <r>
    <x v="8"/>
    <x v="8"/>
    <x v="259"/>
    <x v="47"/>
    <x v="253"/>
    <x v="1"/>
    <x v="48"/>
    <x v="70"/>
    <n v="64800"/>
  </r>
  <r>
    <x v="8"/>
    <x v="8"/>
    <x v="260"/>
    <x v="47"/>
    <x v="254"/>
    <x v="1"/>
    <x v="42"/>
    <x v="70"/>
    <n v="37800"/>
  </r>
  <r>
    <x v="8"/>
    <x v="8"/>
    <x v="261"/>
    <x v="47"/>
    <x v="255"/>
    <x v="1"/>
    <x v="8"/>
    <x v="96"/>
    <n v="4600"/>
  </r>
  <r>
    <x v="8"/>
    <x v="8"/>
    <x v="262"/>
    <x v="47"/>
    <x v="256"/>
    <x v="1"/>
    <x v="8"/>
    <x v="96"/>
    <n v="4600"/>
  </r>
  <r>
    <x v="8"/>
    <x v="8"/>
    <x v="263"/>
    <x v="48"/>
    <x v="257"/>
    <x v="1"/>
    <x v="9"/>
    <x v="11"/>
    <n v="2250"/>
  </r>
  <r>
    <x v="8"/>
    <x v="8"/>
    <x v="264"/>
    <x v="49"/>
    <x v="258"/>
    <x v="1"/>
    <x v="0"/>
    <x v="97"/>
    <n v="925"/>
  </r>
  <r>
    <x v="8"/>
    <x v="8"/>
    <x v="265"/>
    <x v="50"/>
    <x v="259"/>
    <x v="1"/>
    <x v="8"/>
    <x v="55"/>
    <n v="5000"/>
  </r>
  <r>
    <x v="8"/>
    <x v="8"/>
    <x v="266"/>
    <x v="50"/>
    <x v="260"/>
    <x v="1"/>
    <x v="16"/>
    <x v="22"/>
    <n v="17500"/>
  </r>
  <r>
    <x v="8"/>
    <x v="8"/>
    <x v="267"/>
    <x v="51"/>
    <x v="261"/>
    <x v="1"/>
    <x v="16"/>
    <x v="23"/>
    <n v="10000"/>
  </r>
  <r>
    <x v="8"/>
    <x v="8"/>
    <x v="268"/>
    <x v="52"/>
    <x v="262"/>
    <x v="1"/>
    <x v="30"/>
    <x v="87"/>
    <n v="21000"/>
  </r>
  <r>
    <x v="8"/>
    <x v="8"/>
    <x v="269"/>
    <x v="53"/>
    <x v="263"/>
    <x v="1"/>
    <x v="42"/>
    <x v="4"/>
    <n v="31500"/>
  </r>
  <r>
    <x v="8"/>
    <x v="8"/>
    <x v="270"/>
    <x v="40"/>
    <x v="264"/>
    <x v="0"/>
    <x v="0"/>
    <x v="66"/>
    <n v="15000"/>
  </r>
  <r>
    <x v="9"/>
    <x v="9"/>
    <x v="271"/>
    <x v="34"/>
    <x v="265"/>
    <x v="1"/>
    <x v="0"/>
    <x v="1"/>
    <n v="5000"/>
  </r>
  <r>
    <x v="9"/>
    <x v="9"/>
    <x v="272"/>
    <x v="34"/>
    <x v="266"/>
    <x v="1"/>
    <x v="8"/>
    <x v="1"/>
    <n v="10000"/>
  </r>
  <r>
    <x v="9"/>
    <x v="9"/>
    <x v="273"/>
    <x v="34"/>
    <x v="267"/>
    <x v="1"/>
    <x v="14"/>
    <x v="4"/>
    <n v="9000"/>
  </r>
  <r>
    <x v="9"/>
    <x v="9"/>
    <x v="274"/>
    <x v="37"/>
    <x v="268"/>
    <x v="2"/>
    <x v="133"/>
    <x v="98"/>
    <n v="12160"/>
  </r>
  <r>
    <x v="9"/>
    <x v="9"/>
    <x v="275"/>
    <x v="37"/>
    <x v="269"/>
    <x v="2"/>
    <x v="30"/>
    <x v="19"/>
    <n v="4000"/>
  </r>
  <r>
    <x v="9"/>
    <x v="9"/>
    <x v="276"/>
    <x v="40"/>
    <x v="270"/>
    <x v="1"/>
    <x v="31"/>
    <x v="23"/>
    <n v="30000"/>
  </r>
  <r>
    <x v="9"/>
    <x v="9"/>
    <x v="277"/>
    <x v="40"/>
    <x v="271"/>
    <x v="1"/>
    <x v="26"/>
    <x v="3"/>
    <n v="20000"/>
  </r>
  <r>
    <x v="10"/>
    <x v="10"/>
    <x v="278"/>
    <x v="2"/>
    <x v="272"/>
    <x v="1"/>
    <x v="136"/>
    <x v="18"/>
    <n v="4550"/>
  </r>
  <r>
    <x v="10"/>
    <x v="10"/>
    <x v="279"/>
    <x v="54"/>
    <x v="273"/>
    <x v="1"/>
    <x v="137"/>
    <x v="20"/>
    <n v="10200"/>
  </r>
  <r>
    <x v="10"/>
    <x v="10"/>
    <x v="280"/>
    <x v="55"/>
    <x v="274"/>
    <x v="2"/>
    <x v="138"/>
    <x v="99"/>
    <n v="5474"/>
  </r>
  <r>
    <x v="10"/>
    <x v="10"/>
    <x v="281"/>
    <x v="55"/>
    <x v="275"/>
    <x v="1"/>
    <x v="31"/>
    <x v="76"/>
    <n v="2625"/>
  </r>
  <r>
    <x v="10"/>
    <x v="10"/>
    <x v="282"/>
    <x v="55"/>
    <x v="276"/>
    <x v="4"/>
    <x v="139"/>
    <x v="7"/>
    <n v="3450"/>
  </r>
  <r>
    <x v="10"/>
    <x v="10"/>
    <x v="283"/>
    <x v="55"/>
    <x v="277"/>
    <x v="1"/>
    <x v="16"/>
    <x v="38"/>
    <n v="150"/>
  </r>
  <r>
    <x v="10"/>
    <x v="10"/>
    <x v="284"/>
    <x v="55"/>
    <x v="278"/>
    <x v="1"/>
    <x v="32"/>
    <x v="38"/>
    <n v="330"/>
  </r>
  <r>
    <x v="10"/>
    <x v="10"/>
    <x v="285"/>
    <x v="55"/>
    <x v="279"/>
    <x v="1"/>
    <x v="16"/>
    <x v="38"/>
    <n v="150"/>
  </r>
  <r>
    <x v="10"/>
    <x v="10"/>
    <x v="286"/>
    <x v="56"/>
    <x v="280"/>
    <x v="1"/>
    <x v="9"/>
    <x v="26"/>
    <n v="600"/>
  </r>
  <r>
    <x v="10"/>
    <x v="10"/>
    <x v="287"/>
    <x v="56"/>
    <x v="281"/>
    <x v="1"/>
    <x v="0"/>
    <x v="29"/>
    <n v="50"/>
  </r>
  <r>
    <x v="10"/>
    <x v="10"/>
    <x v="288"/>
    <x v="57"/>
    <x v="282"/>
    <x v="2"/>
    <x v="140"/>
    <x v="6"/>
    <n v="798"/>
  </r>
  <r>
    <x v="10"/>
    <x v="10"/>
    <x v="289"/>
    <x v="58"/>
    <x v="283"/>
    <x v="13"/>
    <x v="141"/>
    <x v="100"/>
    <n v="5120"/>
  </r>
  <r>
    <x v="10"/>
    <x v="10"/>
    <x v="290"/>
    <x v="58"/>
    <x v="284"/>
    <x v="13"/>
    <x v="142"/>
    <x v="61"/>
    <n v="5850"/>
  </r>
  <r>
    <x v="10"/>
    <x v="10"/>
    <x v="291"/>
    <x v="58"/>
    <x v="285"/>
    <x v="2"/>
    <x v="143"/>
    <x v="54"/>
    <n v="2572"/>
  </r>
  <r>
    <x v="10"/>
    <x v="10"/>
    <x v="292"/>
    <x v="58"/>
    <x v="286"/>
    <x v="2"/>
    <x v="144"/>
    <x v="6"/>
    <n v="948"/>
  </r>
  <r>
    <x v="10"/>
    <x v="10"/>
    <x v="293"/>
    <x v="58"/>
    <x v="287"/>
    <x v="2"/>
    <x v="145"/>
    <x v="30"/>
    <n v="4392"/>
  </r>
  <r>
    <x v="10"/>
    <x v="10"/>
    <x v="294"/>
    <x v="58"/>
    <x v="288"/>
    <x v="2"/>
    <x v="146"/>
    <x v="6"/>
    <n v="2130"/>
  </r>
  <r>
    <x v="10"/>
    <x v="10"/>
    <x v="295"/>
    <x v="58"/>
    <x v="289"/>
    <x v="1"/>
    <x v="31"/>
    <x v="43"/>
    <n v="1425"/>
  </r>
  <r>
    <x v="10"/>
    <x v="10"/>
    <x v="296"/>
    <x v="58"/>
    <x v="290"/>
    <x v="1"/>
    <x v="14"/>
    <x v="79"/>
    <n v="750"/>
  </r>
  <r>
    <x v="11"/>
    <x v="11"/>
    <x v="297"/>
    <x v="59"/>
    <x v="291"/>
    <x v="2"/>
    <x v="147"/>
    <x v="57"/>
    <n v="3660"/>
  </r>
  <r>
    <x v="11"/>
    <x v="11"/>
    <x v="298"/>
    <x v="59"/>
    <x v="292"/>
    <x v="2"/>
    <x v="148"/>
    <x v="84"/>
    <n v="954"/>
  </r>
  <r>
    <x v="11"/>
    <x v="11"/>
    <x v="299"/>
    <x v="59"/>
    <x v="293"/>
    <x v="2"/>
    <x v="9"/>
    <x v="57"/>
    <n v="45"/>
  </r>
  <r>
    <x v="11"/>
    <x v="11"/>
    <x v="300"/>
    <x v="59"/>
    <x v="294"/>
    <x v="2"/>
    <x v="149"/>
    <x v="101"/>
    <n v="2639"/>
  </r>
  <r>
    <x v="11"/>
    <x v="11"/>
    <x v="301"/>
    <x v="59"/>
    <x v="295"/>
    <x v="1"/>
    <x v="0"/>
    <x v="24"/>
    <n v="250"/>
  </r>
  <r>
    <x v="11"/>
    <x v="11"/>
    <x v="302"/>
    <x v="59"/>
    <x v="296"/>
    <x v="2"/>
    <x v="150"/>
    <x v="101"/>
    <n v="4564"/>
  </r>
  <r>
    <x v="11"/>
    <x v="11"/>
    <x v="303"/>
    <x v="59"/>
    <x v="297"/>
    <x v="1"/>
    <x v="0"/>
    <x v="102"/>
    <n v="1100"/>
  </r>
  <r>
    <x v="11"/>
    <x v="11"/>
    <x v="304"/>
    <x v="59"/>
    <x v="298"/>
    <x v="1"/>
    <x v="32"/>
    <x v="90"/>
    <n v="7150"/>
  </r>
  <r>
    <x v="11"/>
    <x v="11"/>
    <x v="305"/>
    <x v="59"/>
    <x v="299"/>
    <x v="1"/>
    <x v="14"/>
    <x v="103"/>
    <n v="780"/>
  </r>
  <r>
    <x v="11"/>
    <x v="11"/>
    <x v="306"/>
    <x v="59"/>
    <x v="300"/>
    <x v="2"/>
    <x v="151"/>
    <x v="54"/>
    <n v="820"/>
  </r>
  <r>
    <x v="11"/>
    <x v="11"/>
    <x v="307"/>
    <x v="55"/>
    <x v="301"/>
    <x v="0"/>
    <x v="0"/>
    <x v="4"/>
    <n v="1500"/>
  </r>
  <r>
    <x v="11"/>
    <x v="11"/>
    <x v="308"/>
    <x v="55"/>
    <x v="302"/>
    <x v="1"/>
    <x v="29"/>
    <x v="76"/>
    <n v="700"/>
  </r>
  <r>
    <x v="11"/>
    <x v="11"/>
    <x v="309"/>
    <x v="55"/>
    <x v="303"/>
    <x v="1"/>
    <x v="29"/>
    <x v="80"/>
    <n v="600"/>
  </r>
  <r>
    <x v="11"/>
    <x v="11"/>
    <x v="310"/>
    <x v="55"/>
    <x v="304"/>
    <x v="1"/>
    <x v="29"/>
    <x v="29"/>
    <n v="200"/>
  </r>
  <r>
    <x v="11"/>
    <x v="11"/>
    <x v="311"/>
    <x v="60"/>
    <x v="305"/>
    <x v="1"/>
    <x v="16"/>
    <x v="94"/>
    <n v="6000"/>
  </r>
  <r>
    <x v="11"/>
    <x v="11"/>
    <x v="312"/>
    <x v="60"/>
    <x v="306"/>
    <x v="1"/>
    <x v="9"/>
    <x v="4"/>
    <n v="4500"/>
  </r>
  <r>
    <x v="11"/>
    <x v="11"/>
    <x v="313"/>
    <x v="60"/>
    <x v="307"/>
    <x v="1"/>
    <x v="13"/>
    <x v="14"/>
    <n v="4800"/>
  </r>
  <r>
    <x v="11"/>
    <x v="11"/>
    <x v="314"/>
    <x v="60"/>
    <x v="308"/>
    <x v="1"/>
    <x v="29"/>
    <x v="26"/>
    <n v="800"/>
  </r>
  <r>
    <x v="11"/>
    <x v="11"/>
    <x v="315"/>
    <x v="60"/>
    <x v="309"/>
    <x v="1"/>
    <x v="13"/>
    <x v="21"/>
    <n v="160"/>
  </r>
  <r>
    <x v="11"/>
    <x v="11"/>
    <x v="316"/>
    <x v="60"/>
    <x v="310"/>
    <x v="1"/>
    <x v="13"/>
    <x v="21"/>
    <n v="160"/>
  </r>
  <r>
    <x v="11"/>
    <x v="11"/>
    <x v="317"/>
    <x v="60"/>
    <x v="311"/>
    <x v="1"/>
    <x v="29"/>
    <x v="71"/>
    <n v="40"/>
  </r>
  <r>
    <x v="11"/>
    <x v="11"/>
    <x v="318"/>
    <x v="60"/>
    <x v="312"/>
    <x v="1"/>
    <x v="29"/>
    <x v="55"/>
    <n v="10000"/>
  </r>
  <r>
    <x v="11"/>
    <x v="11"/>
    <x v="319"/>
    <x v="60"/>
    <x v="313"/>
    <x v="1"/>
    <x v="29"/>
    <x v="61"/>
    <n v="26000"/>
  </r>
  <r>
    <x v="11"/>
    <x v="11"/>
    <x v="320"/>
    <x v="60"/>
    <x v="314"/>
    <x v="1"/>
    <x v="0"/>
    <x v="19"/>
    <n v="400"/>
  </r>
  <r>
    <x v="11"/>
    <x v="11"/>
    <x v="321"/>
    <x v="60"/>
    <x v="315"/>
    <x v="2"/>
    <x v="152"/>
    <x v="37"/>
    <n v="2760"/>
  </r>
  <r>
    <x v="11"/>
    <x v="11"/>
    <x v="322"/>
    <x v="60"/>
    <x v="316"/>
    <x v="1"/>
    <x v="0"/>
    <x v="55"/>
    <n v="2500"/>
  </r>
  <r>
    <x v="11"/>
    <x v="11"/>
    <x v="323"/>
    <x v="60"/>
    <x v="317"/>
    <x v="2"/>
    <x v="153"/>
    <x v="27"/>
    <n v="948"/>
  </r>
  <r>
    <x v="11"/>
    <x v="11"/>
    <x v="324"/>
    <x v="60"/>
    <x v="318"/>
    <x v="2"/>
    <x v="154"/>
    <x v="54"/>
    <n v="1982"/>
  </r>
  <r>
    <x v="11"/>
    <x v="11"/>
    <x v="325"/>
    <x v="60"/>
    <x v="319"/>
    <x v="2"/>
    <x v="70"/>
    <x v="104"/>
    <n v="3164"/>
  </r>
  <r>
    <x v="11"/>
    <x v="11"/>
    <x v="326"/>
    <x v="60"/>
    <x v="320"/>
    <x v="1"/>
    <x v="12"/>
    <x v="4"/>
    <n v="21000"/>
  </r>
  <r>
    <x v="11"/>
    <x v="11"/>
    <x v="327"/>
    <x v="60"/>
    <x v="321"/>
    <x v="2"/>
    <x v="155"/>
    <x v="9"/>
    <n v="945"/>
  </r>
  <r>
    <x v="11"/>
    <x v="11"/>
    <x v="328"/>
    <x v="61"/>
    <x v="322"/>
    <x v="1"/>
    <x v="0"/>
    <x v="105"/>
    <n v="1700"/>
  </r>
  <r>
    <x v="11"/>
    <x v="11"/>
    <x v="329"/>
    <x v="61"/>
    <x v="323"/>
    <x v="1"/>
    <x v="0"/>
    <x v="69"/>
    <n v="12000"/>
  </r>
  <r>
    <x v="11"/>
    <x v="11"/>
    <x v="330"/>
    <x v="61"/>
    <x v="324"/>
    <x v="1"/>
    <x v="0"/>
    <x v="1"/>
    <n v="5000"/>
  </r>
  <r>
    <x v="12"/>
    <x v="12"/>
    <x v="331"/>
    <x v="60"/>
    <x v="325"/>
    <x v="2"/>
    <x v="156"/>
    <x v="6"/>
    <n v="12066"/>
  </r>
  <r>
    <x v="12"/>
    <x v="12"/>
    <x v="332"/>
    <x v="60"/>
    <x v="326"/>
    <x v="2"/>
    <x v="157"/>
    <x v="71"/>
    <n v="16790"/>
  </r>
  <r>
    <x v="12"/>
    <x v="12"/>
    <x v="333"/>
    <x v="60"/>
    <x v="327"/>
    <x v="2"/>
    <x v="90"/>
    <x v="37"/>
    <n v="792"/>
  </r>
  <r>
    <x v="12"/>
    <x v="12"/>
    <x v="334"/>
    <x v="60"/>
    <x v="328"/>
    <x v="2"/>
    <x v="10"/>
    <x v="37"/>
    <n v="4000"/>
  </r>
  <r>
    <x v="12"/>
    <x v="12"/>
    <x v="335"/>
    <x v="60"/>
    <x v="329"/>
    <x v="2"/>
    <x v="158"/>
    <x v="37"/>
    <n v="352"/>
  </r>
  <r>
    <x v="12"/>
    <x v="12"/>
    <x v="336"/>
    <x v="61"/>
    <x v="330"/>
    <x v="1"/>
    <x v="0"/>
    <x v="12"/>
    <n v="100"/>
  </r>
  <r>
    <x v="12"/>
    <x v="12"/>
    <x v="337"/>
    <x v="60"/>
    <x v="331"/>
    <x v="0"/>
    <x v="0"/>
    <x v="23"/>
    <n v="2000"/>
  </r>
  <r>
    <x v="12"/>
    <x v="12"/>
    <x v="338"/>
    <x v="40"/>
    <x v="332"/>
    <x v="0"/>
    <x v="0"/>
    <x v="52"/>
    <n v="10000"/>
  </r>
  <r>
    <x v="13"/>
    <x v="13"/>
    <x v="339"/>
    <x v="62"/>
    <x v="333"/>
    <x v="1"/>
    <x v="16"/>
    <x v="4"/>
    <n v="7500"/>
  </r>
  <r>
    <x v="13"/>
    <x v="13"/>
    <x v="340"/>
    <x v="62"/>
    <x v="334"/>
    <x v="1"/>
    <x v="0"/>
    <x v="94"/>
    <n v="1200"/>
  </r>
  <r>
    <x v="13"/>
    <x v="13"/>
    <x v="341"/>
    <x v="62"/>
    <x v="335"/>
    <x v="1"/>
    <x v="31"/>
    <x v="3"/>
    <n v="15000"/>
  </r>
  <r>
    <x v="13"/>
    <x v="13"/>
    <x v="342"/>
    <x v="62"/>
    <x v="336"/>
    <x v="1"/>
    <x v="9"/>
    <x v="5"/>
    <n v="900"/>
  </r>
  <r>
    <x v="13"/>
    <x v="13"/>
    <x v="343"/>
    <x v="62"/>
    <x v="337"/>
    <x v="1"/>
    <x v="16"/>
    <x v="23"/>
    <n v="10000"/>
  </r>
  <r>
    <x v="13"/>
    <x v="13"/>
    <x v="344"/>
    <x v="62"/>
    <x v="338"/>
    <x v="0"/>
    <x v="0"/>
    <x v="106"/>
    <n v="7500"/>
  </r>
  <r>
    <x v="13"/>
    <x v="13"/>
    <x v="345"/>
    <x v="62"/>
    <x v="339"/>
    <x v="1"/>
    <x v="159"/>
    <x v="2"/>
    <n v="8000"/>
  </r>
  <r>
    <x v="13"/>
    <x v="13"/>
    <x v="346"/>
    <x v="62"/>
    <x v="340"/>
    <x v="2"/>
    <x v="160"/>
    <x v="10"/>
    <n v="12535"/>
  </r>
  <r>
    <x v="13"/>
    <x v="13"/>
    <x v="347"/>
    <x v="40"/>
    <x v="341"/>
    <x v="1"/>
    <x v="0"/>
    <x v="2"/>
    <n v="500"/>
  </r>
  <r>
    <x v="13"/>
    <x v="13"/>
    <x v="348"/>
    <x v="40"/>
    <x v="342"/>
    <x v="1"/>
    <x v="0"/>
    <x v="89"/>
    <n v="700"/>
  </r>
  <r>
    <x v="13"/>
    <x v="13"/>
    <x v="349"/>
    <x v="40"/>
    <x v="343"/>
    <x v="0"/>
    <x v="0"/>
    <x v="3"/>
    <n v="1000"/>
  </r>
  <r>
    <x v="13"/>
    <x v="13"/>
    <x v="350"/>
    <x v="40"/>
    <x v="344"/>
    <x v="0"/>
    <x v="0"/>
    <x v="3"/>
    <n v="1000"/>
  </r>
  <r>
    <x v="13"/>
    <x v="13"/>
    <x v="351"/>
    <x v="62"/>
    <x v="345"/>
    <x v="1"/>
    <x v="0"/>
    <x v="55"/>
    <n v="2500"/>
  </r>
  <r>
    <x v="13"/>
    <x v="13"/>
    <x v="352"/>
    <x v="62"/>
    <x v="346"/>
    <x v="1"/>
    <x v="0"/>
    <x v="15"/>
    <n v="3000"/>
  </r>
  <r>
    <x v="13"/>
    <x v="13"/>
    <x v="353"/>
    <x v="40"/>
    <x v="347"/>
    <x v="1"/>
    <x v="8"/>
    <x v="2"/>
    <n v="1000"/>
  </r>
  <r>
    <x v="14"/>
    <x v="14"/>
    <x v="354"/>
    <x v="40"/>
    <x v="348"/>
    <x v="1"/>
    <x v="158"/>
    <x v="35"/>
    <n v="15400"/>
  </r>
  <r>
    <x v="14"/>
    <x v="14"/>
    <x v="355"/>
    <x v="40"/>
    <x v="349"/>
    <x v="1"/>
    <x v="161"/>
    <x v="35"/>
    <n v="11200"/>
  </r>
  <r>
    <x v="14"/>
    <x v="14"/>
    <x v="356"/>
    <x v="40"/>
    <x v="350"/>
    <x v="1"/>
    <x v="30"/>
    <x v="35"/>
    <n v="3500"/>
  </r>
  <r>
    <x v="14"/>
    <x v="14"/>
    <x v="357"/>
    <x v="40"/>
    <x v="351"/>
    <x v="11"/>
    <x v="162"/>
    <x v="30"/>
    <n v="8600"/>
  </r>
  <r>
    <x v="15"/>
    <x v="15"/>
    <x v="358"/>
    <x v="63"/>
    <x v="352"/>
    <x v="0"/>
    <x v="0"/>
    <x v="68"/>
    <n v="25000"/>
  </r>
  <r>
    <x v="15"/>
    <x v="15"/>
    <x v="358"/>
    <x v="63"/>
    <x v="353"/>
    <x v="15"/>
    <x v="0"/>
    <x v="107"/>
    <n v="1262379.85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Drill="0" useAutoFormatting="1" itemPrintTitles="1" createdVersion="4" indent="0" compact="0" compactData="0" multipleFieldFilters="0">
  <location ref="A3:I9" firstHeaderRow="1" firstDataRow="1" firstDataCol="8"/>
  <pivotFields count="9">
    <pivotField axis="axisRow" compact="0" outline="0" showAll="0" defaultSubtotal="0">
      <items count="1">
        <item x="0"/>
      </items>
    </pivotField>
    <pivotField axis="axisRow" compact="0" outline="0" showAll="0">
      <items count="3">
        <item x="1"/>
        <item x="0"/>
        <item t="default"/>
      </items>
    </pivotField>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4">
        <item x="1"/>
        <item m="1" x="3"/>
        <item x="0"/>
        <item x="2"/>
      </items>
    </pivotField>
    <pivotField axis="axisRow" compact="0" outline="0" showAll="0" defaultSubtotal="0">
      <items count="2">
        <item x="0"/>
        <item x="1"/>
      </items>
    </pivotField>
    <pivotField axis="axisRow" compact="0" outline="0" showAll="0" defaultSubtotal="0">
      <items count="1">
        <item x="0"/>
      </items>
    </pivotField>
    <pivotField axis="axisRow" compact="0" numFmtId="164" outline="0" showAll="0">
      <items count="2">
        <item x="0"/>
        <item t="default"/>
      </items>
    </pivotField>
    <pivotField dataField="1" compact="0" numFmtId="164" outline="0" showAll="0"/>
  </pivotFields>
  <rowFields count="8">
    <field x="0"/>
    <field x="1"/>
    <field x="2"/>
    <field x="3"/>
    <field x="4"/>
    <field x="5"/>
    <field x="6"/>
    <field x="7"/>
  </rowFields>
  <rowItems count="6">
    <i>
      <x/>
      <x/>
      <x/>
      <x/>
      <x/>
      <x/>
      <x/>
      <x/>
    </i>
    <i r="4">
      <x v="3"/>
      <x v="1"/>
      <x/>
      <x/>
    </i>
    <i t="default" r="1">
      <x/>
    </i>
    <i r="1">
      <x v="1"/>
      <x/>
      <x/>
      <x v="2"/>
      <x/>
      <x/>
      <x/>
    </i>
    <i t="default" r="1">
      <x v="1"/>
    </i>
    <i t="grand">
      <x/>
    </i>
  </rowItems>
  <colItems count="1">
    <i/>
  </colItems>
  <dataFields count="1">
    <dataField name="EXTENDED TOTAL" fld="8" baseField="7" baseItem="101" numFmtId="164"/>
  </dataFields>
  <formats count="32">
    <format dxfId="69">
      <pivotArea outline="0" collapsedLevelsAreSubtotals="1" fieldPosition="0"/>
    </format>
    <format dxfId="68">
      <pivotArea field="0" type="button" dataOnly="0" labelOnly="1" outline="0" axis="axisRow" fieldPosition="0"/>
    </format>
    <format dxfId="67">
      <pivotArea field="1" type="button" dataOnly="0" labelOnly="1" outline="0" axis="axisRow" fieldPosition="1"/>
    </format>
    <format dxfId="66">
      <pivotArea field="2" type="button" dataOnly="0" labelOnly="1" outline="0" axis="axisRow" fieldPosition="2"/>
    </format>
    <format dxfId="65">
      <pivotArea field="3" type="button" dataOnly="0" labelOnly="1" outline="0" axis="axisRow" fieldPosition="3"/>
    </format>
    <format dxfId="64">
      <pivotArea field="4" type="button" dataOnly="0" labelOnly="1" outline="0" axis="axisRow" fieldPosition="4"/>
    </format>
    <format dxfId="63">
      <pivotArea field="5" type="button" dataOnly="0" labelOnly="1" outline="0" axis="axisRow" fieldPosition="5"/>
    </format>
    <format dxfId="62">
      <pivotArea field="6" type="button" dataOnly="0" labelOnly="1" outline="0" axis="axisRow" fieldPosition="6"/>
    </format>
    <format dxfId="61">
      <pivotArea field="7" type="button" dataOnly="0" labelOnly="1" outline="0" axis="axisRow" fieldPosition="7"/>
    </format>
    <format dxfId="60">
      <pivotArea dataOnly="0" labelOnly="1" outline="0" axis="axisValues" fieldPosition="0"/>
    </format>
    <format dxfId="59">
      <pivotArea field="0" type="button" dataOnly="0" labelOnly="1" outline="0" axis="axisRow" fieldPosition="0"/>
    </format>
    <format dxfId="58">
      <pivotArea field="1" type="button" dataOnly="0" labelOnly="1" outline="0" axis="axisRow" fieldPosition="1"/>
    </format>
    <format dxfId="57">
      <pivotArea field="2" type="button" dataOnly="0" labelOnly="1" outline="0" axis="axisRow" fieldPosition="2"/>
    </format>
    <format dxfId="56">
      <pivotArea field="3" type="button" dataOnly="0" labelOnly="1" outline="0" axis="axisRow" fieldPosition="3"/>
    </format>
    <format dxfId="55">
      <pivotArea field="4" type="button" dataOnly="0" labelOnly="1" outline="0" axis="axisRow" fieldPosition="4"/>
    </format>
    <format dxfId="54">
      <pivotArea field="5" type="button" dataOnly="0" labelOnly="1" outline="0" axis="axisRow" fieldPosition="5"/>
    </format>
    <format dxfId="53">
      <pivotArea field="6" type="button" dataOnly="0" labelOnly="1" outline="0" axis="axisRow" fieldPosition="6"/>
    </format>
    <format dxfId="52">
      <pivotArea field="7" type="button" dataOnly="0" labelOnly="1" outline="0" axis="axisRow" fieldPosition="7"/>
    </format>
    <format dxfId="51">
      <pivotArea dataOnly="0" labelOnly="1" outline="0" axis="axisValues" fieldPosition="0"/>
    </format>
    <format dxfId="50">
      <pivotArea field="1" type="button" dataOnly="0" labelOnly="1" outline="0" axis="axisRow" fieldPosition="1"/>
    </format>
    <format dxfId="49">
      <pivotArea dataOnly="0" outline="0" fieldPosition="0">
        <references count="1">
          <reference field="1" count="0" defaultSubtotal="1"/>
        </references>
      </pivotArea>
    </format>
    <format dxfId="48">
      <pivotArea dataOnly="0" outline="0" fieldPosition="0">
        <references count="1">
          <reference field="1" count="0" defaultSubtotal="1"/>
        </references>
      </pivotArea>
    </format>
    <format dxfId="47">
      <pivotArea dataOnly="0" outline="0" fieldPosition="0">
        <references count="1">
          <reference field="1" count="0" defaultSubtotal="1"/>
        </references>
      </pivotArea>
    </format>
    <format dxfId="46">
      <pivotArea dataOnly="0" labelOnly="1" outline="0" fieldPosition="0">
        <references count="1">
          <reference field="0" count="0"/>
        </references>
      </pivotArea>
    </format>
    <format dxfId="45">
      <pivotArea dataOnly="0" labelOnly="1" grandRow="1" outline="0" fieldPosition="0"/>
    </format>
    <format dxfId="44">
      <pivotArea field="0" type="button" dataOnly="0" labelOnly="1" outline="0" axis="axisRow" fieldPosition="0"/>
    </format>
    <format dxfId="43">
      <pivotArea grandRow="1" outline="0" collapsedLevelsAreSubtotals="1" fieldPosition="0"/>
    </format>
    <format dxfId="42">
      <pivotArea dataOnly="0" labelOnly="1" grandRow="1" outline="0" fieldPosition="0"/>
    </format>
    <format dxfId="41">
      <pivotArea grandRow="1" outline="0" collapsedLevelsAreSubtotals="1" fieldPosition="0"/>
    </format>
    <format dxfId="40">
      <pivotArea dataOnly="0" labelOnly="1" grandRow="1" outline="0" fieldPosition="0"/>
    </format>
    <format dxfId="39">
      <pivotArea grandRow="1" outline="0" collapsedLevelsAreSubtotals="1" fieldPosition="0"/>
    </format>
    <format dxfId="38">
      <pivotArea dataOnly="0" labelOnly="1" grandRow="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compact="0" compactData="0" multipleFieldFilters="0">
  <location ref="A3:I380" firstHeaderRow="1" firstDataRow="1" firstDataCol="8"/>
  <pivotFields count="9">
    <pivotField axis="axisRow" compact="0" outline="0" showAll="0" defaultSubtotal="0">
      <items count="16">
        <item x="0"/>
        <item x="1"/>
        <item x="2"/>
        <item x="3"/>
        <item x="4"/>
        <item x="5"/>
        <item x="6"/>
        <item x="7"/>
        <item x="8"/>
        <item x="9"/>
        <item x="10"/>
        <item x="11"/>
        <item x="12"/>
        <item x="13"/>
        <item x="14"/>
        <item x="15"/>
      </items>
    </pivotField>
    <pivotField axis="axisRow" compact="0" outline="0" showAll="0">
      <items count="17">
        <item x="5"/>
        <item x="4"/>
        <item x="3"/>
        <item x="15"/>
        <item x="13"/>
        <item x="2"/>
        <item x="6"/>
        <item x="1"/>
        <item x="14"/>
        <item x="7"/>
        <item x="0"/>
        <item x="9"/>
        <item x="10"/>
        <item x="12"/>
        <item x="11"/>
        <item x="8"/>
        <item t="default"/>
      </items>
    </pivotField>
    <pivotField axis="axisRow" compact="0" outline="0" showAll="0" defaultSubtotal="0">
      <items count="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s>
    </pivotField>
    <pivotField axis="axisRow" compact="0" outline="0" showAll="0" defaultSubtotal="0">
      <items count="64">
        <item x="0"/>
        <item x="1"/>
        <item x="2"/>
        <item x="3"/>
        <item x="5"/>
        <item x="29"/>
        <item x="39"/>
        <item x="13"/>
        <item x="14"/>
        <item x="15"/>
        <item x="16"/>
        <item x="17"/>
        <item x="18"/>
        <item x="19"/>
        <item x="20"/>
        <item x="26"/>
        <item x="21"/>
        <item x="22"/>
        <item x="23"/>
        <item x="41"/>
        <item x="42"/>
        <item x="33"/>
        <item x="43"/>
        <item x="34"/>
        <item x="35"/>
        <item x="4"/>
        <item x="6"/>
        <item x="7"/>
        <item x="24"/>
        <item x="27"/>
        <item x="28"/>
        <item x="25"/>
        <item x="36"/>
        <item x="54"/>
        <item x="8"/>
        <item x="9"/>
        <item x="59"/>
        <item x="55"/>
        <item x="60"/>
        <item x="61"/>
        <item x="10"/>
        <item x="56"/>
        <item x="57"/>
        <item x="58"/>
        <item x="30"/>
        <item x="31"/>
        <item x="32"/>
        <item x="44"/>
        <item x="45"/>
        <item x="46"/>
        <item x="47"/>
        <item x="48"/>
        <item x="49"/>
        <item x="50"/>
        <item x="51"/>
        <item x="52"/>
        <item x="53"/>
        <item x="37"/>
        <item x="38"/>
        <item x="62"/>
        <item x="40"/>
        <item x="12"/>
        <item x="11"/>
        <item x="63"/>
      </items>
    </pivotField>
    <pivotField axis="axisRow" compact="0" outline="0" showAll="0" defaultSubtotal="0">
      <items count="355">
        <item x="37"/>
        <item x="213"/>
        <item x="214"/>
        <item x="178"/>
        <item x="254"/>
        <item x="179"/>
        <item x="183"/>
        <item x="212"/>
        <item x="174"/>
        <item x="133"/>
        <item x="80"/>
        <item x="41"/>
        <item x="72"/>
        <item x="39"/>
        <item x="75"/>
        <item x="60"/>
        <item x="175"/>
        <item x="44"/>
        <item x="173"/>
        <item x="17"/>
        <item x="271"/>
        <item x="49"/>
        <item x="62"/>
        <item x="136"/>
        <item x="270"/>
        <item x="78"/>
        <item x="215"/>
        <item x="79"/>
        <item x="16"/>
        <item x="140"/>
        <item x="262"/>
        <item x="255"/>
        <item x="334"/>
        <item x="209"/>
        <item x="210"/>
        <item x="185"/>
        <item x="196"/>
        <item x="201"/>
        <item x="205"/>
        <item x="246"/>
        <item x="33"/>
        <item x="268"/>
        <item x="248"/>
        <item x="211"/>
        <item x="186"/>
        <item x="202"/>
        <item x="206"/>
        <item x="32"/>
        <item x="252"/>
        <item x="187"/>
        <item x="203"/>
        <item x="31"/>
        <item x="93"/>
        <item x="250"/>
        <item x="256"/>
        <item x="188"/>
        <item x="197"/>
        <item x="28"/>
        <item x="269"/>
        <item x="26"/>
        <item x="261"/>
        <item x="253"/>
        <item x="208"/>
        <item x="189"/>
        <item x="198"/>
        <item x="30"/>
        <item x="194"/>
        <item x="177"/>
        <item x="45"/>
        <item x="280"/>
        <item x="233"/>
        <item x="181"/>
        <item x="190"/>
        <item x="199"/>
        <item x="182"/>
        <item x="191"/>
        <item x="200"/>
        <item x="195"/>
        <item x="204"/>
        <item x="90"/>
        <item x="245"/>
        <item x="176"/>
        <item x="180"/>
        <item x="104"/>
        <item x="251"/>
        <item x="89"/>
        <item x="192"/>
        <item x="193"/>
        <item x="207"/>
        <item x="335"/>
        <item x="91"/>
        <item x="247"/>
        <item x="34"/>
        <item x="184"/>
        <item x="105"/>
        <item x="92"/>
        <item x="249"/>
        <item x="42"/>
        <item x="342"/>
        <item x="341"/>
        <item x="239"/>
        <item x="64"/>
        <item x="352"/>
        <item x="120"/>
        <item x="103"/>
        <item x="102"/>
        <item x="97"/>
        <item x="98"/>
        <item x="234"/>
        <item x="36"/>
        <item x="347"/>
        <item x="82"/>
        <item x="77"/>
        <item x="12"/>
        <item x="76"/>
        <item x="238"/>
        <item x="322"/>
        <item x="172"/>
        <item x="21"/>
        <item x="20"/>
        <item x="284"/>
        <item x="285"/>
        <item x="236"/>
        <item x="339"/>
        <item x="1"/>
        <item x="135"/>
        <item x="108"/>
        <item x="110"/>
        <item x="10"/>
        <item x="15"/>
        <item x="66"/>
        <item x="67"/>
        <item x="68"/>
        <item x="131"/>
        <item x="295"/>
        <item x="293"/>
        <item x="294"/>
        <item x="291"/>
        <item x="292"/>
        <item x="241"/>
        <item x="242"/>
        <item x="70"/>
        <item m="1" x="354"/>
        <item x="324"/>
        <item x="323"/>
        <item x="311"/>
        <item x="310"/>
        <item x="309"/>
        <item x="0"/>
        <item x="101"/>
        <item x="287"/>
        <item x="164"/>
        <item x="165"/>
        <item x="24"/>
        <item x="23"/>
        <item x="69"/>
        <item x="13"/>
        <item x="6"/>
        <item x="7"/>
        <item x="8"/>
        <item x="258"/>
        <item x="73"/>
        <item x="320"/>
        <item x="229"/>
        <item x="230"/>
        <item x="113"/>
        <item x="223"/>
        <item x="141"/>
        <item x="166"/>
        <item x="333"/>
        <item x="83"/>
        <item x="84"/>
        <item x="85"/>
        <item x="123"/>
        <item x="283"/>
        <item x="59"/>
        <item x="217"/>
        <item x="218"/>
        <item x="220"/>
        <item x="219"/>
        <item x="58"/>
        <item x="65"/>
        <item x="40"/>
        <item x="128"/>
        <item x="259"/>
        <item x="260"/>
        <item x="240"/>
        <item x="38"/>
        <item x="227"/>
        <item x="222"/>
        <item x="221"/>
        <item x="274"/>
        <item x="299"/>
        <item x="57"/>
        <item x="61"/>
        <item x="237"/>
        <item x="144"/>
        <item x="145"/>
        <item x="146"/>
        <item x="147"/>
        <item x="25"/>
        <item x="232"/>
        <item x="22"/>
        <item x="125"/>
        <item x="126"/>
        <item x="127"/>
        <item x="329"/>
        <item x="327"/>
        <item x="328"/>
        <item x="326"/>
        <item x="350"/>
        <item x="162"/>
        <item x="163"/>
        <item x="56"/>
        <item x="351"/>
        <item x="289"/>
        <item x="231"/>
        <item x="228"/>
        <item x="319"/>
        <item x="112"/>
        <item x="121"/>
        <item x="122"/>
        <item x="19"/>
        <item x="267"/>
        <item x="18"/>
        <item x="167"/>
        <item x="168"/>
        <item x="148"/>
        <item x="149"/>
        <item x="150"/>
        <item x="151"/>
        <item x="152"/>
        <item x="153"/>
        <item x="154"/>
        <item x="155"/>
        <item x="156"/>
        <item x="265"/>
        <item x="157"/>
        <item x="266"/>
        <item x="158"/>
        <item x="159"/>
        <item x="160"/>
        <item x="161"/>
        <item x="325"/>
        <item x="315"/>
        <item x="71"/>
        <item x="348"/>
        <item x="300"/>
        <item x="29"/>
        <item x="340"/>
        <item x="336"/>
        <item x="81"/>
        <item x="35"/>
        <item x="282"/>
        <item x="88"/>
        <item x="9"/>
        <item x="308"/>
        <item x="307"/>
        <item x="124"/>
        <item x="86"/>
        <item x="87"/>
        <item x="337"/>
        <item x="345"/>
        <item x="346"/>
        <item x="114"/>
        <item x="321"/>
        <item x="50"/>
        <item x="43"/>
        <item x="48"/>
        <item x="51"/>
        <item x="74"/>
        <item x="297"/>
        <item x="298"/>
        <item x="46"/>
        <item x="54"/>
        <item x="55"/>
        <item x="272"/>
        <item x="273"/>
        <item x="332"/>
        <item x="331"/>
        <item x="279"/>
        <item x="277"/>
        <item x="304"/>
        <item x="278"/>
        <item x="281"/>
        <item x="316"/>
        <item x="243"/>
        <item x="27"/>
        <item x="142"/>
        <item x="143"/>
        <item x="224"/>
        <item x="244"/>
        <item x="225"/>
        <item x="129"/>
        <item x="109"/>
        <item x="100"/>
        <item x="99"/>
        <item x="226"/>
        <item x="138"/>
        <item x="137"/>
        <item x="275"/>
        <item x="302"/>
        <item x="303"/>
        <item x="276"/>
        <item x="318"/>
        <item x="317"/>
        <item x="330"/>
        <item x="301"/>
        <item x="314"/>
        <item x="106"/>
        <item x="130"/>
        <item x="169"/>
        <item x="170"/>
        <item x="171"/>
        <item x="349"/>
        <item x="53"/>
        <item x="14"/>
        <item x="286"/>
        <item x="107"/>
        <item x="312"/>
        <item x="313"/>
        <item x="63"/>
        <item x="264"/>
        <item x="338"/>
        <item x="94"/>
        <item x="95"/>
        <item x="96"/>
        <item x="52"/>
        <item x="132"/>
        <item x="134"/>
        <item x="216"/>
        <item x="111"/>
        <item x="344"/>
        <item x="343"/>
        <item x="288"/>
        <item x="5"/>
        <item x="2"/>
        <item x="3"/>
        <item x="4"/>
        <item x="296"/>
        <item x="235"/>
        <item x="47"/>
        <item x="305"/>
        <item x="306"/>
        <item x="11"/>
        <item x="139"/>
        <item x="263"/>
        <item x="257"/>
        <item x="290"/>
        <item x="115"/>
        <item x="116"/>
        <item x="119"/>
        <item x="117"/>
        <item x="118"/>
        <item x="353"/>
      </items>
    </pivotField>
    <pivotField axis="axisRow" compact="0" outline="0" showAll="0" defaultSubtotal="0">
      <items count="17">
        <item x="6"/>
        <item x="1"/>
        <item x="11"/>
        <item x="7"/>
        <item x="2"/>
        <item x="0"/>
        <item x="14"/>
        <item x="13"/>
        <item x="4"/>
        <item x="5"/>
        <item x="12"/>
        <item x="8"/>
        <item x="3"/>
        <item x="9"/>
        <item x="10"/>
        <item m="1" x="16"/>
        <item x="15"/>
      </items>
    </pivotField>
    <pivotField axis="axisRow" compact="0" outline="0" showAll="0" defaultSubtotal="0">
      <items count="163">
        <item x="79"/>
        <item x="141"/>
        <item x="77"/>
        <item x="142"/>
        <item x="0"/>
        <item x="8"/>
        <item x="9"/>
        <item x="29"/>
        <item x="16"/>
        <item x="14"/>
        <item x="13"/>
        <item x="130"/>
        <item x="30"/>
        <item x="32"/>
        <item x="40"/>
        <item x="92"/>
        <item x="12"/>
        <item x="31"/>
        <item x="159"/>
        <item x="11"/>
        <item x="26"/>
        <item x="42"/>
        <item x="102"/>
        <item x="52"/>
        <item x="23"/>
        <item x="110"/>
        <item x="113"/>
        <item x="84"/>
        <item x="161"/>
        <item x="91"/>
        <item x="48"/>
        <item x="46"/>
        <item x="158"/>
        <item x="24"/>
        <item x="2"/>
        <item x="60"/>
        <item x="15"/>
        <item x="148"/>
        <item x="120"/>
        <item x="132"/>
        <item x="133"/>
        <item x="68"/>
        <item x="20"/>
        <item x="50"/>
        <item x="83"/>
        <item x="54"/>
        <item x="43"/>
        <item x="131"/>
        <item x="106"/>
        <item x="104"/>
        <item x="58"/>
        <item x="125"/>
        <item x="90"/>
        <item x="25"/>
        <item x="34"/>
        <item x="7"/>
        <item x="114"/>
        <item x="111"/>
        <item x="136"/>
        <item x="140"/>
        <item x="139"/>
        <item x="124"/>
        <item x="80"/>
        <item x="118"/>
        <item x="144"/>
        <item x="35"/>
        <item x="39"/>
        <item x="95"/>
        <item x="115"/>
        <item x="56"/>
        <item x="97"/>
        <item x="67"/>
        <item x="96"/>
        <item x="147"/>
        <item x="108"/>
        <item x="51"/>
        <item x="62"/>
        <item x="137"/>
        <item x="89"/>
        <item x="155"/>
        <item x="112"/>
        <item x="72"/>
        <item x="28"/>
        <item x="19"/>
        <item x="101"/>
        <item x="153"/>
        <item x="138"/>
        <item x="33"/>
        <item x="152"/>
        <item x="135"/>
        <item x="146"/>
        <item x="149"/>
        <item x="151"/>
        <item x="65"/>
        <item x="53"/>
        <item x="107"/>
        <item x="116"/>
        <item x="117"/>
        <item x="105"/>
        <item x="86"/>
        <item x="10"/>
        <item x="1"/>
        <item x="109"/>
        <item x="37"/>
        <item x="55"/>
        <item x="103"/>
        <item x="38"/>
        <item x="150"/>
        <item x="119"/>
        <item x="21"/>
        <item x="129"/>
        <item x="93"/>
        <item x="88"/>
        <item x="71"/>
        <item x="74"/>
        <item x="154"/>
        <item x="47"/>
        <item x="100"/>
        <item x="3"/>
        <item x="145"/>
        <item x="81"/>
        <item x="27"/>
        <item x="98"/>
        <item x="99"/>
        <item x="126"/>
        <item x="78"/>
        <item x="123"/>
        <item x="143"/>
        <item x="73"/>
        <item x="63"/>
        <item x="18"/>
        <item x="157"/>
        <item x="66"/>
        <item x="70"/>
        <item x="22"/>
        <item x="49"/>
        <item x="64"/>
        <item x="156"/>
        <item x="59"/>
        <item x="162"/>
        <item x="76"/>
        <item x="4"/>
        <item x="128"/>
        <item x="160"/>
        <item x="134"/>
        <item x="17"/>
        <item x="69"/>
        <item x="82"/>
        <item x="5"/>
        <item x="121"/>
        <item x="87"/>
        <item x="75"/>
        <item x="45"/>
        <item x="94"/>
        <item x="85"/>
        <item x="6"/>
        <item x="57"/>
        <item x="36"/>
        <item x="61"/>
        <item x="41"/>
        <item x="44"/>
        <item x="127"/>
        <item x="122"/>
      </items>
    </pivotField>
    <pivotField axis="axisRow" compact="0" numFmtId="164" outline="0" showAll="0">
      <items count="109">
        <item x="53"/>
        <item x="104"/>
        <item x="54"/>
        <item x="27"/>
        <item x="9"/>
        <item x="30"/>
        <item x="10"/>
        <item x="42"/>
        <item x="6"/>
        <item x="31"/>
        <item x="101"/>
        <item x="85"/>
        <item x="37"/>
        <item x="72"/>
        <item x="71"/>
        <item x="57"/>
        <item x="48"/>
        <item x="99"/>
        <item x="84"/>
        <item x="21"/>
        <item x="25"/>
        <item x="73"/>
        <item x="8"/>
        <item x="7"/>
        <item x="16"/>
        <item x="49"/>
        <item x="38"/>
        <item x="18"/>
        <item x="20"/>
        <item x="44"/>
        <item x="50"/>
        <item x="17"/>
        <item x="29"/>
        <item x="56"/>
        <item x="47"/>
        <item x="83"/>
        <item x="34"/>
        <item x="58"/>
        <item x="43"/>
        <item x="12"/>
        <item x="46"/>
        <item x="45"/>
        <item x="40"/>
        <item x="79"/>
        <item x="103"/>
        <item x="75"/>
        <item x="80"/>
        <item x="82"/>
        <item x="81"/>
        <item x="76"/>
        <item x="98"/>
        <item x="26"/>
        <item x="24"/>
        <item x="41"/>
        <item x="77"/>
        <item x="5"/>
        <item x="74"/>
        <item x="35"/>
        <item x="91"/>
        <item x="19"/>
        <item x="78"/>
        <item x="2"/>
        <item x="14"/>
        <item x="90"/>
        <item x="89"/>
        <item x="11"/>
        <item x="39"/>
        <item x="97"/>
        <item x="13"/>
        <item x="3"/>
        <item x="102"/>
        <item x="94"/>
        <item x="4"/>
        <item x="105"/>
        <item x="70"/>
        <item x="23"/>
        <item x="87"/>
        <item x="28"/>
        <item x="96"/>
        <item x="55"/>
        <item x="92"/>
        <item x="15"/>
        <item x="65"/>
        <item x="22"/>
        <item x="36"/>
        <item x="86"/>
        <item x="1"/>
        <item x="60"/>
        <item x="61"/>
        <item x="62"/>
        <item x="106"/>
        <item x="59"/>
        <item x="63"/>
        <item x="64"/>
        <item x="52"/>
        <item x="69"/>
        <item x="88"/>
        <item x="66"/>
        <item x="100"/>
        <item x="95"/>
        <item x="68"/>
        <item x="0"/>
        <item x="67"/>
        <item x="93"/>
        <item x="32"/>
        <item x="51"/>
        <item x="33"/>
        <item x="107"/>
        <item t="default"/>
      </items>
    </pivotField>
    <pivotField dataField="1" compact="0" numFmtId="164" outline="0" showAll="0"/>
  </pivotFields>
  <rowFields count="8">
    <field x="0"/>
    <field x="1"/>
    <field x="2"/>
    <field x="3"/>
    <field x="4"/>
    <field x="5"/>
    <field x="6"/>
    <field x="7"/>
  </rowFields>
  <rowItems count="377">
    <i>
      <x/>
      <x v="10"/>
      <x/>
      <x/>
      <x v="148"/>
      <x v="5"/>
      <x v="4"/>
      <x v="101"/>
    </i>
    <i r="2">
      <x v="1"/>
      <x v="1"/>
      <x v="124"/>
      <x v="5"/>
      <x v="4"/>
      <x v="86"/>
    </i>
    <i r="2">
      <x v="2"/>
      <x v="1"/>
      <x v="336"/>
      <x v="1"/>
      <x v="4"/>
      <x v="61"/>
    </i>
    <i r="2">
      <x v="3"/>
      <x v="1"/>
      <x v="337"/>
      <x v="1"/>
      <x v="4"/>
      <x v="69"/>
    </i>
    <i r="2">
      <x v="4"/>
      <x v="1"/>
      <x v="338"/>
      <x v="1"/>
      <x v="4"/>
      <x v="72"/>
    </i>
    <i r="2">
      <x v="5"/>
      <x v="2"/>
      <x v="335"/>
      <x v="1"/>
      <x v="4"/>
      <x v="55"/>
    </i>
    <i r="2">
      <x v="6"/>
      <x v="2"/>
      <x v="157"/>
      <x v="4"/>
      <x v="101"/>
      <x v="8"/>
    </i>
    <i r="2">
      <x v="7"/>
      <x v="2"/>
      <x v="158"/>
      <x v="4"/>
      <x v="34"/>
      <x v="23"/>
    </i>
    <i r="2">
      <x v="8"/>
      <x v="2"/>
      <x v="159"/>
      <x v="4"/>
      <x v="118"/>
      <x v="23"/>
    </i>
    <i r="2">
      <x v="9"/>
      <x v="2"/>
      <x v="255"/>
      <x v="12"/>
      <x v="141"/>
      <x v="22"/>
    </i>
    <i r="2">
      <x v="10"/>
      <x v="2"/>
      <x v="128"/>
      <x v="8"/>
      <x v="148"/>
      <x v="4"/>
    </i>
    <i r="2">
      <x v="11"/>
      <x v="2"/>
      <x v="344"/>
      <x v="8"/>
      <x v="155"/>
      <x v="6"/>
    </i>
    <i r="2">
      <x v="12"/>
      <x v="2"/>
      <x v="113"/>
      <x v="9"/>
      <x v="55"/>
      <x v="6"/>
    </i>
    <i r="2">
      <x v="13"/>
      <x v="2"/>
      <x v="156"/>
      <x v="1"/>
      <x v="5"/>
      <x v="65"/>
    </i>
    <i r="2">
      <x v="14"/>
      <x v="2"/>
      <x v="316"/>
      <x v="5"/>
      <x v="4"/>
      <x v="86"/>
    </i>
    <i r="2">
      <x v="15"/>
      <x v="2"/>
      <x v="129"/>
      <x v="1"/>
      <x v="6"/>
      <x v="69"/>
    </i>
    <i r="2">
      <x v="16"/>
      <x v="2"/>
      <x v="28"/>
      <x/>
      <x v="100"/>
      <x v="39"/>
    </i>
    <i r="2">
      <x v="17"/>
      <x v="2"/>
      <x v="19"/>
      <x/>
      <x v="100"/>
      <x v="39"/>
    </i>
    <i r="2">
      <x v="18"/>
      <x v="2"/>
      <x v="224"/>
      <x v="1"/>
      <x v="19"/>
      <x v="68"/>
    </i>
    <i r="2">
      <x v="19"/>
      <x v="2"/>
      <x v="222"/>
      <x v="1"/>
      <x v="6"/>
      <x v="68"/>
    </i>
    <i r="2">
      <x v="20"/>
      <x v="2"/>
      <x v="119"/>
      <x v="1"/>
      <x v="16"/>
      <x v="62"/>
    </i>
    <i r="2">
      <x v="21"/>
      <x v="2"/>
      <x v="118"/>
      <x v="1"/>
      <x v="10"/>
      <x v="62"/>
    </i>
    <i r="2">
      <x v="22"/>
      <x v="2"/>
      <x v="202"/>
      <x v="1"/>
      <x v="5"/>
      <x v="81"/>
    </i>
    <i r="2">
      <x v="23"/>
      <x v="2"/>
      <x v="154"/>
      <x v="1"/>
      <x v="9"/>
      <x v="62"/>
    </i>
    <i r="2">
      <x v="24"/>
      <x v="2"/>
      <x v="153"/>
      <x v="1"/>
      <x v="5"/>
      <x v="62"/>
    </i>
    <i r="2">
      <x v="25"/>
      <x v="2"/>
      <x v="200"/>
      <x v="1"/>
      <x v="5"/>
      <x v="81"/>
    </i>
    <i r="2">
      <x v="26"/>
      <x v="2"/>
      <x v="59"/>
      <x v="4"/>
      <x v="36"/>
      <x v="61"/>
    </i>
    <i r="2">
      <x v="27"/>
      <x v="2"/>
      <x v="287"/>
      <x/>
      <x v="8"/>
      <x v="61"/>
    </i>
    <i r="2">
      <x v="28"/>
      <x v="2"/>
      <x v="57"/>
      <x v="4"/>
      <x v="145"/>
      <x v="24"/>
    </i>
    <i r="2">
      <x v="29"/>
      <x v="2"/>
      <x v="248"/>
      <x v="4"/>
      <x v="130"/>
      <x v="31"/>
    </i>
    <i r="2">
      <x v="30"/>
      <x v="2"/>
      <x v="65"/>
      <x v="4"/>
      <x v="100"/>
      <x v="27"/>
    </i>
    <i r="2">
      <x v="31"/>
      <x v="2"/>
      <x v="51"/>
      <x v="4"/>
      <x v="83"/>
      <x v="27"/>
    </i>
    <i r="2">
      <x v="32"/>
      <x v="2"/>
      <x v="47"/>
      <x v="4"/>
      <x v="42"/>
      <x v="27"/>
    </i>
    <i r="2">
      <x v="33"/>
      <x v="2"/>
      <x v="40"/>
      <x v="4"/>
      <x v="109"/>
      <x v="27"/>
    </i>
    <i r="2">
      <x v="34"/>
      <x v="2"/>
      <x v="92"/>
      <x v="4"/>
      <x v="134"/>
      <x v="27"/>
    </i>
    <i r="2">
      <x v="35"/>
      <x v="2"/>
      <x v="252"/>
      <x v="1"/>
      <x v="24"/>
      <x v="59"/>
    </i>
    <i r="2">
      <x v="36"/>
      <x v="2"/>
      <x v="109"/>
      <x v="4"/>
      <x v="42"/>
      <x v="28"/>
    </i>
    <i r="2">
      <x v="37"/>
      <x v="2"/>
      <x/>
      <x v="4"/>
      <x v="33"/>
      <x v="28"/>
    </i>
    <i r="2">
      <x v="38"/>
      <x v="2"/>
      <x v="187"/>
      <x v="4"/>
      <x v="53"/>
      <x v="19"/>
    </i>
    <i r="2">
      <x v="39"/>
      <x v="2"/>
      <x v="13"/>
      <x v="4"/>
      <x v="20"/>
      <x v="19"/>
    </i>
    <i r="2">
      <x v="40"/>
      <x v="2"/>
      <x v="182"/>
      <x v="4"/>
      <x v="121"/>
      <x v="19"/>
    </i>
    <i r="2">
      <x v="41"/>
      <x v="2"/>
      <x v="11"/>
      <x v="4"/>
      <x v="82"/>
      <x v="19"/>
    </i>
    <i r="2">
      <x v="42"/>
      <x v="2"/>
      <x v="97"/>
      <x v="1"/>
      <x v="4"/>
      <x v="39"/>
    </i>
    <i r="2">
      <x v="43"/>
      <x v="2"/>
      <x v="267"/>
      <x v="1"/>
      <x v="7"/>
      <x v="62"/>
    </i>
    <i r="2">
      <x v="44"/>
      <x v="2"/>
      <x v="17"/>
      <x v="1"/>
      <x v="4"/>
      <x v="72"/>
    </i>
    <i r="2">
      <x v="45"/>
      <x v="2"/>
      <x v="68"/>
      <x v="1"/>
      <x v="4"/>
      <x v="72"/>
    </i>
    <i r="2">
      <x v="46"/>
      <x v="2"/>
      <x v="273"/>
      <x v="1"/>
      <x v="4"/>
      <x v="86"/>
    </i>
    <i r="2">
      <x v="47"/>
      <x v="2"/>
      <x v="341"/>
      <x v="1"/>
      <x v="5"/>
      <x v="83"/>
    </i>
    <i r="2">
      <x v="48"/>
      <x v="2"/>
      <x v="268"/>
      <x v="1"/>
      <x v="5"/>
      <x v="62"/>
    </i>
    <i r="2">
      <x v="49"/>
      <x v="2"/>
      <x v="21"/>
      <x v="1"/>
      <x v="4"/>
      <x v="62"/>
    </i>
    <i r="2">
      <x v="50"/>
      <x v="2"/>
      <x v="266"/>
      <x v="1"/>
      <x v="12"/>
      <x v="62"/>
    </i>
    <i r="2">
      <x v="51"/>
      <x v="2"/>
      <x v="269"/>
      <x v="1"/>
      <x v="5"/>
      <x v="62"/>
    </i>
    <i r="2">
      <x v="52"/>
      <x v="2"/>
      <x v="327"/>
      <x v="1"/>
      <x v="5"/>
      <x v="75"/>
    </i>
    <i r="2">
      <x v="53"/>
      <x v="2"/>
      <x v="315"/>
      <x v="1"/>
      <x v="17"/>
      <x v="52"/>
    </i>
    <i r="2">
      <x v="54"/>
      <x v="2"/>
      <x v="274"/>
      <x v="1"/>
      <x v="13"/>
      <x v="55"/>
    </i>
    <i r="2">
      <x v="55"/>
      <x v="2"/>
      <x v="275"/>
      <x v="4"/>
      <x v="87"/>
      <x v="19"/>
    </i>
    <i r="2">
      <x v="56"/>
      <x v="2"/>
      <x v="213"/>
      <x v="4"/>
      <x v="54"/>
      <x v="19"/>
    </i>
    <i r="2">
      <x v="57"/>
      <x v="2"/>
      <x v="193"/>
      <x v="4"/>
      <x v="65"/>
      <x v="23"/>
    </i>
    <i r="2">
      <x v="58"/>
      <x v="3"/>
      <x v="180"/>
      <x/>
      <x v="157"/>
      <x v="20"/>
    </i>
    <i r="2">
      <x v="59"/>
      <x v="3"/>
      <x v="175"/>
      <x/>
      <x v="103"/>
      <x v="19"/>
    </i>
    <i r="2">
      <x v="60"/>
      <x v="3"/>
      <x v="15"/>
      <x/>
      <x v="106"/>
      <x v="28"/>
    </i>
    <i r="2">
      <x v="61"/>
      <x v="25"/>
      <x v="194"/>
      <x v="4"/>
      <x v="66"/>
      <x v="23"/>
    </i>
    <i r="2">
      <x v="62"/>
      <x v="4"/>
      <x v="22"/>
      <x v="3"/>
      <x v="14"/>
      <x v="51"/>
    </i>
    <i r="2">
      <x v="63"/>
      <x v="4"/>
      <x v="321"/>
      <x v="12"/>
      <x v="159"/>
      <x v="3"/>
    </i>
    <i r="2">
      <x v="64"/>
      <x v="25"/>
      <x v="101"/>
      <x v="1"/>
      <x v="7"/>
      <x v="77"/>
    </i>
    <i r="2">
      <x v="65"/>
      <x v="26"/>
      <x v="181"/>
      <x v="4"/>
      <x v="21"/>
      <x v="27"/>
    </i>
    <i r="2">
      <x v="66"/>
      <x v="27"/>
      <x v="130"/>
      <x v="4"/>
      <x v="46"/>
      <x v="32"/>
    </i>
    <i r="2">
      <x v="67"/>
      <x v="27"/>
      <x v="131"/>
      <x v="8"/>
      <x v="160"/>
      <x v="5"/>
    </i>
    <i r="2">
      <x v="68"/>
      <x v="27"/>
      <x v="132"/>
      <x v="8"/>
      <x v="152"/>
      <x v="9"/>
    </i>
    <i r="2">
      <x v="69"/>
      <x v="27"/>
      <x v="155"/>
      <x v="1"/>
      <x v="31"/>
      <x v="75"/>
    </i>
    <i r="2">
      <x v="70"/>
      <x v="34"/>
      <x v="141"/>
      <x v="5"/>
      <x v="4"/>
      <x v="104"/>
    </i>
    <i r="2">
      <x v="71"/>
      <x v="35"/>
      <x v="245"/>
      <x v="5"/>
      <x v="4"/>
      <x v="106"/>
    </i>
    <i r="2">
      <x v="72"/>
      <x v="40"/>
      <x v="12"/>
      <x/>
      <x v="116"/>
      <x v="36"/>
    </i>
    <i r="2">
      <x v="73"/>
      <x v="62"/>
      <x v="161"/>
      <x v="1"/>
      <x v="30"/>
      <x v="57"/>
    </i>
    <i r="2">
      <x v="74"/>
      <x v="61"/>
      <x v="270"/>
      <x v="11"/>
      <x v="4"/>
      <x v="84"/>
    </i>
    <i r="2">
      <x v="75"/>
      <x v="61"/>
      <x v="14"/>
      <x v="12"/>
      <x v="135"/>
      <x v="12"/>
    </i>
    <i r="2">
      <x v="76"/>
      <x v="61"/>
      <x v="114"/>
      <x v="12"/>
      <x v="141"/>
      <x v="26"/>
    </i>
    <i r="2">
      <x v="77"/>
      <x v="61"/>
      <x v="112"/>
      <x v="8"/>
      <x v="43"/>
      <x v="23"/>
    </i>
    <i r="2">
      <x v="78"/>
      <x v="61"/>
      <x v="25"/>
      <x/>
      <x v="116"/>
      <x v="26"/>
    </i>
    <i r="2">
      <x v="79"/>
      <x v="61"/>
      <x v="27"/>
      <x v="1"/>
      <x v="12"/>
      <x v="66"/>
    </i>
    <i r="2">
      <x v="80"/>
      <x v="61"/>
      <x v="10"/>
      <x/>
      <x v="75"/>
      <x v="42"/>
    </i>
    <i r="2">
      <x v="81"/>
      <x v="61"/>
      <x v="251"/>
      <x v="1"/>
      <x v="23"/>
      <x v="55"/>
    </i>
    <i r="2">
      <x v="82"/>
      <x v="61"/>
      <x v="111"/>
      <x v="1"/>
      <x v="7"/>
      <x v="65"/>
    </i>
    <i t="default" r="1">
      <x v="10"/>
    </i>
    <i>
      <x v="1"/>
      <x v="7"/>
      <x v="83"/>
      <x v="7"/>
      <x v="170"/>
      <x/>
      <x v="94"/>
      <x v="55"/>
    </i>
    <i r="2">
      <x v="84"/>
      <x v="7"/>
      <x v="171"/>
      <x/>
      <x v="45"/>
      <x v="55"/>
    </i>
    <i r="2">
      <x v="85"/>
      <x v="7"/>
      <x v="172"/>
      <x/>
      <x v="30"/>
      <x v="53"/>
    </i>
    <i r="2">
      <x v="86"/>
      <x v="7"/>
      <x v="259"/>
      <x/>
      <x v="104"/>
      <x v="55"/>
    </i>
    <i r="2">
      <x v="87"/>
      <x v="7"/>
      <x v="260"/>
      <x/>
      <x v="69"/>
      <x v="57"/>
    </i>
    <i r="2">
      <x v="88"/>
      <x v="8"/>
      <x v="254"/>
      <x v="12"/>
      <x v="156"/>
      <x v="7"/>
    </i>
    <i r="2">
      <x v="89"/>
      <x v="9"/>
      <x v="85"/>
      <x v="13"/>
      <x v="50"/>
      <x v="38"/>
    </i>
    <i r="2">
      <x v="90"/>
      <x v="10"/>
      <x v="79"/>
      <x/>
      <x v="138"/>
      <x v="29"/>
    </i>
    <i r="2">
      <x v="91"/>
      <x v="10"/>
      <x v="90"/>
      <x/>
      <x v="35"/>
      <x v="29"/>
    </i>
    <i r="2">
      <x v="92"/>
      <x v="61"/>
      <x v="95"/>
      <x v="12"/>
      <x v="158"/>
      <x v="26"/>
    </i>
    <i r="2">
      <x v="93"/>
      <x v="11"/>
      <x v="52"/>
      <x v="14"/>
      <x v="76"/>
      <x v="42"/>
    </i>
    <i r="2">
      <x v="94"/>
      <x v="12"/>
      <x v="324"/>
      <x v="2"/>
      <x v="129"/>
      <x v="5"/>
    </i>
    <i r="2">
      <x v="95"/>
      <x v="12"/>
      <x v="325"/>
      <x v="2"/>
      <x v="136"/>
      <x v="5"/>
    </i>
    <i r="2">
      <x v="96"/>
      <x v="12"/>
      <x v="326"/>
      <x v="2"/>
      <x v="93"/>
      <x v="5"/>
    </i>
    <i r="2">
      <x v="97"/>
      <x v="13"/>
      <x v="106"/>
      <x v="12"/>
      <x v="132"/>
      <x v="5"/>
    </i>
    <i r="2">
      <x v="98"/>
      <x v="13"/>
      <x v="107"/>
      <x v="12"/>
      <x v="71"/>
      <x v="5"/>
    </i>
    <i r="2">
      <x v="99"/>
      <x v="14"/>
      <x v="296"/>
      <x v="2"/>
      <x v="41"/>
      <x v="3"/>
    </i>
    <i r="2">
      <x v="100"/>
      <x v="14"/>
      <x v="295"/>
      <x v="14"/>
      <x v="7"/>
      <x v="39"/>
    </i>
    <i r="2">
      <x v="101"/>
      <x v="16"/>
      <x v="149"/>
      <x v="4"/>
      <x v="146"/>
      <x v="8"/>
    </i>
    <i r="2">
      <x v="102"/>
      <x v="17"/>
      <x v="105"/>
      <x v="14"/>
      <x v="133"/>
      <x v="41"/>
    </i>
    <i r="2">
      <x v="103"/>
      <x v="17"/>
      <x v="104"/>
      <x v="14"/>
      <x v="113"/>
      <x v="40"/>
    </i>
    <i r="2">
      <x v="104"/>
      <x v="18"/>
      <x v="83"/>
      <x v="12"/>
      <x v="81"/>
      <x v="32"/>
    </i>
    <i r="2">
      <x v="105"/>
      <x v="18"/>
      <x v="94"/>
      <x v="12"/>
      <x v="128"/>
      <x v="34"/>
    </i>
    <i r="2">
      <x v="106"/>
      <x v="28"/>
      <x v="309"/>
      <x v="4"/>
      <x v="114"/>
      <x v="19"/>
    </i>
    <i r="2">
      <x v="107"/>
      <x v="28"/>
      <x v="318"/>
      <x v="4"/>
      <x v="151"/>
      <x v="16"/>
    </i>
    <i r="2">
      <x v="108"/>
      <x v="31"/>
      <x v="126"/>
      <x v="12"/>
      <x v="41"/>
      <x v="25"/>
    </i>
    <i r="2">
      <x v="109"/>
      <x v="61"/>
      <x v="294"/>
      <x v="4"/>
      <x v="34"/>
      <x v="32"/>
    </i>
    <i r="2">
      <x v="110"/>
      <x v="61"/>
      <x v="127"/>
      <x v="8"/>
      <x v="140"/>
      <x v="6"/>
    </i>
    <i t="default" r="1">
      <x v="7"/>
    </i>
    <i>
      <x v="2"/>
      <x v="5"/>
      <x v="111"/>
      <x v="15"/>
      <x v="331"/>
      <x/>
      <x v="53"/>
      <x v="30"/>
    </i>
    <i r="2">
      <x v="112"/>
      <x v="29"/>
      <x v="219"/>
      <x v="5"/>
      <x v="4"/>
      <x v="105"/>
    </i>
    <i r="2">
      <x v="113"/>
      <x v="29"/>
      <x v="165"/>
      <x v="5"/>
      <x v="4"/>
      <x v="94"/>
    </i>
    <i r="2">
      <x v="114"/>
      <x v="29"/>
      <x v="264"/>
      <x v="10"/>
      <x v="7"/>
      <x v="94"/>
    </i>
    <i r="2">
      <x v="115"/>
      <x v="29"/>
      <x v="349"/>
      <x v="7"/>
      <x v="2"/>
      <x v="83"/>
    </i>
    <i r="2">
      <x v="116"/>
      <x v="29"/>
      <x v="350"/>
      <x v="4"/>
      <x v="125"/>
      <x/>
    </i>
    <i r="2">
      <x v="117"/>
      <x v="29"/>
      <x v="352"/>
      <x v="7"/>
      <x/>
      <x v="75"/>
    </i>
    <i r="2">
      <x v="118"/>
      <x v="29"/>
      <x v="353"/>
      <x v="4"/>
      <x v="62"/>
      <x v="5"/>
    </i>
    <i r="2">
      <x v="119"/>
      <x v="29"/>
      <x v="351"/>
      <x v="4"/>
      <x v="120"/>
      <x v="2"/>
    </i>
    <i r="2">
      <x v="120"/>
      <x v="29"/>
      <x v="103"/>
      <x/>
      <x v="17"/>
      <x v="51"/>
    </i>
    <i r="2">
      <x v="121"/>
      <x v="29"/>
      <x v="220"/>
      <x v="3"/>
      <x v="53"/>
      <x v="34"/>
    </i>
    <i r="2">
      <x v="122"/>
      <x v="29"/>
      <x v="221"/>
      <x v="3"/>
      <x v="53"/>
      <x v="32"/>
    </i>
    <i r="2">
      <x v="123"/>
      <x v="30"/>
      <x v="173"/>
      <x v="5"/>
      <x v="4"/>
      <x v="94"/>
    </i>
    <i t="default" r="1">
      <x v="5"/>
    </i>
    <i>
      <x v="3"/>
      <x v="2"/>
      <x v="124"/>
      <x v="5"/>
      <x v="258"/>
      <x v="4"/>
      <x v="147"/>
      <x v="4"/>
    </i>
    <i r="2">
      <x v="125"/>
      <x v="5"/>
      <x v="203"/>
      <x v="1"/>
      <x v="10"/>
      <x v="41"/>
    </i>
    <i r="2">
      <x v="126"/>
      <x v="5"/>
      <x v="204"/>
      <x v="1"/>
      <x v="44"/>
      <x v="41"/>
    </i>
    <i r="2">
      <x v="127"/>
      <x v="5"/>
      <x v="205"/>
      <x v="1"/>
      <x v="27"/>
      <x v="41"/>
    </i>
    <i r="2">
      <x v="128"/>
      <x v="5"/>
      <x v="183"/>
      <x v="1"/>
      <x v="30"/>
      <x v="41"/>
    </i>
    <i r="2">
      <x v="129"/>
      <x v="5"/>
      <x v="293"/>
      <x v="1"/>
      <x v="13"/>
      <x v="61"/>
    </i>
    <i r="2">
      <x v="130"/>
      <x v="5"/>
      <x v="310"/>
      <x v="1"/>
      <x v="4"/>
      <x v="79"/>
    </i>
    <i r="2">
      <x v="131"/>
      <x v="5"/>
      <x v="133"/>
      <x v="1"/>
      <x v="4"/>
      <x v="69"/>
    </i>
    <i r="2">
      <x v="132"/>
      <x v="5"/>
      <x v="328"/>
      <x v="5"/>
      <x v="4"/>
      <x v="81"/>
    </i>
    <i r="2">
      <x v="133"/>
      <x v="5"/>
      <x v="9"/>
      <x v="12"/>
      <x v="154"/>
      <x/>
    </i>
    <i r="2">
      <x v="134"/>
      <x v="44"/>
      <x v="329"/>
      <x/>
      <x v="99"/>
      <x v="33"/>
    </i>
    <i r="2">
      <x v="135"/>
      <x v="45"/>
      <x v="125"/>
      <x v="13"/>
      <x v="4"/>
      <x v="69"/>
    </i>
    <i r="2">
      <x v="136"/>
      <x v="45"/>
      <x v="23"/>
      <x v="12"/>
      <x v="116"/>
      <x v="4"/>
    </i>
    <i r="2">
      <x v="137"/>
      <x v="45"/>
      <x v="299"/>
      <x v="12"/>
      <x v="150"/>
      <x v="4"/>
    </i>
    <i r="2">
      <x v="138"/>
      <x v="45"/>
      <x v="298"/>
      <x v="12"/>
      <x v="112"/>
      <x v="4"/>
    </i>
    <i r="2">
      <x v="139"/>
      <x v="45"/>
      <x v="345"/>
      <x v="6"/>
      <x v="14"/>
      <x v="39"/>
    </i>
    <i r="2">
      <x v="140"/>
      <x v="45"/>
      <x v="29"/>
      <x v="6"/>
      <x v="20"/>
      <x v="39"/>
    </i>
    <i r="2">
      <x v="141"/>
      <x v="46"/>
      <x v="167"/>
      <x v="12"/>
      <x v="78"/>
      <x v="15"/>
    </i>
    <i t="default" r="1">
      <x v="2"/>
    </i>
    <i>
      <x v="4"/>
      <x v="1"/>
      <x v="142"/>
      <x v="21"/>
      <x v="288"/>
      <x/>
      <x v="52"/>
      <x v="37"/>
    </i>
    <i r="2">
      <x v="143"/>
      <x v="21"/>
      <x v="289"/>
      <x/>
      <x v="30"/>
      <x v="37"/>
    </i>
    <i r="2">
      <x v="144"/>
      <x v="23"/>
      <x v="196"/>
      <x v="1"/>
      <x v="5"/>
      <x v="91"/>
    </i>
    <i r="2">
      <x v="145"/>
      <x v="23"/>
      <x v="197"/>
      <x v="1"/>
      <x v="4"/>
      <x v="72"/>
    </i>
    <i r="2">
      <x v="146"/>
      <x v="23"/>
      <x v="198"/>
      <x v="1"/>
      <x v="4"/>
      <x v="75"/>
    </i>
    <i r="2">
      <x v="147"/>
      <x v="23"/>
      <x v="199"/>
      <x v="1"/>
      <x v="4"/>
      <x v="81"/>
    </i>
    <i r="2">
      <x v="148"/>
      <x v="23"/>
      <x v="227"/>
      <x v="1"/>
      <x v="4"/>
      <x v="81"/>
    </i>
    <i r="2">
      <x v="149"/>
      <x v="23"/>
      <x v="228"/>
      <x v="1"/>
      <x v="8"/>
      <x v="83"/>
    </i>
    <i r="2">
      <x v="150"/>
      <x v="23"/>
      <x v="229"/>
      <x v="1"/>
      <x v="14"/>
      <x v="84"/>
    </i>
    <i r="2">
      <x v="151"/>
      <x v="23"/>
      <x v="230"/>
      <x v="1"/>
      <x v="7"/>
      <x v="87"/>
    </i>
    <i r="2">
      <x v="152"/>
      <x v="23"/>
      <x v="231"/>
      <x v="1"/>
      <x v="5"/>
      <x v="88"/>
    </i>
    <i r="2">
      <x v="153"/>
      <x v="23"/>
      <x v="232"/>
      <x v="1"/>
      <x v="5"/>
      <x v="89"/>
    </i>
    <i r="2">
      <x v="154"/>
      <x v="23"/>
      <x v="233"/>
      <x v="1"/>
      <x v="4"/>
      <x v="91"/>
    </i>
    <i r="2">
      <x v="155"/>
      <x v="23"/>
      <x v="234"/>
      <x v="1"/>
      <x v="10"/>
      <x v="92"/>
    </i>
    <i r="2">
      <x v="156"/>
      <x v="23"/>
      <x v="235"/>
      <x v="1"/>
      <x v="8"/>
      <x v="93"/>
    </i>
    <i r="2">
      <x v="157"/>
      <x v="23"/>
      <x v="237"/>
      <x v="1"/>
      <x v="4"/>
      <x v="82"/>
    </i>
    <i r="2">
      <x v="158"/>
      <x v="23"/>
      <x v="239"/>
      <x v="1"/>
      <x v="8"/>
      <x v="97"/>
    </i>
    <i r="2">
      <x v="159"/>
      <x v="23"/>
      <x v="240"/>
      <x v="1"/>
      <x v="8"/>
      <x v="97"/>
    </i>
    <i r="2">
      <x v="160"/>
      <x v="23"/>
      <x v="241"/>
      <x v="1"/>
      <x v="13"/>
      <x v="97"/>
    </i>
    <i r="2">
      <x v="161"/>
      <x v="23"/>
      <x v="242"/>
      <x v="1"/>
      <x v="4"/>
      <x v="92"/>
    </i>
    <i r="2">
      <x v="162"/>
      <x v="23"/>
      <x v="211"/>
      <x v="1"/>
      <x v="7"/>
      <x v="102"/>
    </i>
    <i r="2">
      <x v="163"/>
      <x v="23"/>
      <x v="212"/>
      <x v="1"/>
      <x v="5"/>
      <x v="100"/>
    </i>
    <i r="2">
      <x v="164"/>
      <x v="23"/>
      <x v="151"/>
      <x v="1"/>
      <x v="29"/>
      <x v="75"/>
    </i>
    <i r="2">
      <x v="165"/>
      <x v="23"/>
      <x v="152"/>
      <x v="1"/>
      <x v="5"/>
      <x v="75"/>
    </i>
    <i r="2">
      <x v="166"/>
      <x v="23"/>
      <x v="168"/>
      <x v="1"/>
      <x v="14"/>
      <x v="86"/>
    </i>
    <i r="2">
      <x v="167"/>
      <x v="23"/>
      <x v="225"/>
      <x v="1"/>
      <x v="4"/>
      <x v="95"/>
    </i>
    <i r="2">
      <x v="168"/>
      <x v="23"/>
      <x v="226"/>
      <x v="1"/>
      <x v="4"/>
      <x v="97"/>
    </i>
    <i r="2">
      <x v="169"/>
      <x v="23"/>
      <x v="311"/>
      <x v="1"/>
      <x v="13"/>
      <x v="74"/>
    </i>
    <i r="2">
      <x v="170"/>
      <x v="23"/>
      <x v="312"/>
      <x v="1"/>
      <x v="4"/>
      <x v="75"/>
    </i>
    <i r="2">
      <x v="171"/>
      <x v="23"/>
      <x v="313"/>
      <x v="1"/>
      <x v="6"/>
      <x v="75"/>
    </i>
    <i r="2">
      <x v="172"/>
      <x v="23"/>
      <x v="117"/>
      <x v="1"/>
      <x v="10"/>
      <x v="75"/>
    </i>
    <i r="2">
      <x v="173"/>
      <x v="23"/>
      <x v="18"/>
      <x v="1"/>
      <x v="15"/>
      <x v="66"/>
    </i>
    <i r="2">
      <x v="174"/>
      <x v="23"/>
      <x v="8"/>
      <x v="1"/>
      <x v="6"/>
      <x v="66"/>
    </i>
    <i r="2">
      <x v="175"/>
      <x v="23"/>
      <x v="16"/>
      <x v="1"/>
      <x v="12"/>
      <x v="66"/>
    </i>
    <i r="2">
      <x v="176"/>
      <x v="24"/>
      <x v="81"/>
      <x v="4"/>
      <x v="111"/>
      <x v="14"/>
    </i>
    <i r="2">
      <x v="177"/>
      <x v="24"/>
      <x v="67"/>
      <x v="4"/>
      <x v="153"/>
      <x v="13"/>
    </i>
    <i r="2">
      <x v="178"/>
      <x v="32"/>
      <x v="3"/>
      <x v="4"/>
      <x v="116"/>
      <x v="19"/>
    </i>
    <i r="2">
      <x v="179"/>
      <x v="32"/>
      <x v="5"/>
      <x v="4"/>
      <x v="116"/>
      <x v="21"/>
    </i>
    <i r="2">
      <x v="180"/>
      <x v="57"/>
      <x v="82"/>
      <x v="4"/>
      <x v="13"/>
      <x v="27"/>
    </i>
    <i r="2">
      <x v="181"/>
      <x v="57"/>
      <x v="71"/>
      <x v="4"/>
      <x v="67"/>
      <x v="56"/>
    </i>
    <i r="2">
      <x v="182"/>
      <x v="57"/>
      <x v="74"/>
      <x v="4"/>
      <x v="72"/>
      <x v="56"/>
    </i>
    <i r="2">
      <x v="183"/>
      <x v="57"/>
      <x v="6"/>
      <x v="4"/>
      <x v="70"/>
      <x v="19"/>
    </i>
    <i r="2">
      <x v="184"/>
      <x v="57"/>
      <x v="93"/>
      <x v="4"/>
      <x v="9"/>
      <x v="32"/>
    </i>
    <i r="2">
      <x v="185"/>
      <x v="57"/>
      <x v="35"/>
      <x v="4"/>
      <x v="122"/>
      <x v="41"/>
    </i>
    <i r="2">
      <x v="186"/>
      <x v="57"/>
      <x v="44"/>
      <x v="4"/>
      <x v="20"/>
      <x v="42"/>
    </i>
    <i r="2">
      <x v="187"/>
      <x v="57"/>
      <x v="49"/>
      <x v="4"/>
      <x v="123"/>
      <x v="45"/>
    </i>
    <i r="2">
      <x v="188"/>
      <x v="57"/>
      <x v="55"/>
      <x v="4"/>
      <x v="117"/>
      <x v="49"/>
    </i>
    <i r="2">
      <x v="189"/>
      <x v="57"/>
      <x v="63"/>
      <x v="4"/>
      <x v="84"/>
      <x v="54"/>
    </i>
    <i r="2">
      <x v="190"/>
      <x v="57"/>
      <x v="72"/>
      <x v="4"/>
      <x v="22"/>
      <x v="57"/>
    </i>
    <i r="2">
      <x v="191"/>
      <x v="57"/>
      <x v="75"/>
      <x v="4"/>
      <x v="105"/>
      <x v="57"/>
    </i>
    <i r="2">
      <x v="192"/>
      <x v="57"/>
      <x v="86"/>
      <x v="4"/>
      <x v="49"/>
      <x v="60"/>
    </i>
    <i r="2">
      <x v="193"/>
      <x v="57"/>
      <x v="87"/>
      <x v="4"/>
      <x v="98"/>
      <x v="60"/>
    </i>
    <i r="2">
      <x v="194"/>
      <x v="57"/>
      <x v="66"/>
      <x v="4"/>
      <x v="48"/>
      <x v="59"/>
    </i>
    <i r="2">
      <x v="195"/>
      <x v="57"/>
      <x v="77"/>
      <x v="4"/>
      <x v="54"/>
      <x v="61"/>
    </i>
    <i r="2">
      <x v="196"/>
      <x v="57"/>
      <x v="36"/>
      <x v="4"/>
      <x v="95"/>
      <x v="38"/>
    </i>
    <i r="2">
      <x v="197"/>
      <x v="57"/>
      <x v="56"/>
      <x v="4"/>
      <x v="74"/>
      <x v="49"/>
    </i>
    <i r="2">
      <x v="198"/>
      <x v="57"/>
      <x v="64"/>
      <x v="4"/>
      <x v="102"/>
      <x v="54"/>
    </i>
    <i r="2">
      <x v="199"/>
      <x v="57"/>
      <x v="73"/>
      <x v="4"/>
      <x v="25"/>
      <x v="57"/>
    </i>
    <i r="2">
      <x v="200"/>
      <x v="57"/>
      <x v="76"/>
      <x v="4"/>
      <x v="57"/>
      <x v="57"/>
    </i>
    <i r="2">
      <x v="201"/>
      <x v="57"/>
      <x v="37"/>
      <x v="4"/>
      <x v="80"/>
      <x v="43"/>
    </i>
    <i r="2">
      <x v="202"/>
      <x v="57"/>
      <x v="45"/>
      <x v="4"/>
      <x v="26"/>
      <x v="46"/>
    </i>
    <i r="2">
      <x v="203"/>
      <x v="57"/>
      <x v="50"/>
      <x v="4"/>
      <x v="10"/>
      <x v="48"/>
    </i>
    <i r="2">
      <x v="204"/>
      <x v="57"/>
      <x v="78"/>
      <x v="4"/>
      <x v="56"/>
      <x v="62"/>
    </i>
    <i r="2">
      <x v="205"/>
      <x v="57"/>
      <x v="38"/>
      <x v="4"/>
      <x v="68"/>
      <x v="43"/>
    </i>
    <i r="2">
      <x v="206"/>
      <x v="57"/>
      <x v="46"/>
      <x v="4"/>
      <x v="21"/>
      <x v="46"/>
    </i>
    <i r="2">
      <x v="207"/>
      <x v="57"/>
      <x v="88"/>
      <x v="4"/>
      <x v="96"/>
      <x v="61"/>
    </i>
    <i r="2">
      <x v="208"/>
      <x v="57"/>
      <x v="62"/>
      <x v="4"/>
      <x v="97"/>
      <x v="54"/>
    </i>
    <i r="2">
      <x v="209"/>
      <x v="57"/>
      <x v="33"/>
      <x v="4"/>
      <x v="63"/>
      <x v="47"/>
    </i>
    <i r="2">
      <x v="210"/>
      <x v="57"/>
      <x v="34"/>
      <x v="4"/>
      <x v="108"/>
      <x v="38"/>
    </i>
    <i r="2">
      <x v="211"/>
      <x v="57"/>
      <x v="43"/>
      <x v="4"/>
      <x v="38"/>
      <x v="42"/>
    </i>
    <i r="2">
      <x v="212"/>
      <x v="57"/>
      <x v="7"/>
      <x v="4"/>
      <x v="70"/>
      <x v="32"/>
    </i>
    <i r="2">
      <x v="213"/>
      <x v="57"/>
      <x v="1"/>
      <x v="4"/>
      <x v="70"/>
      <x v="35"/>
    </i>
    <i r="2">
      <x v="214"/>
      <x v="57"/>
      <x v="2"/>
      <x v="4"/>
      <x v="70"/>
      <x v="36"/>
    </i>
    <i r="2">
      <x v="215"/>
      <x v="58"/>
      <x v="26"/>
      <x/>
      <x v="82"/>
      <x v="35"/>
    </i>
    <i t="default" r="1">
      <x v="1"/>
    </i>
    <i>
      <x v="5"/>
      <x/>
      <x v="216"/>
      <x v="1"/>
      <x v="124"/>
      <x v="5"/>
      <x v="4"/>
      <x v="86"/>
    </i>
    <i r="2">
      <x v="217"/>
      <x v="3"/>
      <x v="330"/>
      <x/>
      <x v="149"/>
      <x v="15"/>
    </i>
    <i r="2">
      <x v="218"/>
      <x v="3"/>
      <x v="180"/>
      <x/>
      <x v="162"/>
      <x v="15"/>
    </i>
    <i r="2">
      <x v="219"/>
      <x v="3"/>
      <x v="176"/>
      <x/>
      <x v="126"/>
      <x v="15"/>
    </i>
    <i r="2">
      <x v="220"/>
      <x v="3"/>
      <x v="177"/>
      <x/>
      <x v="62"/>
      <x v="18"/>
    </i>
    <i r="2">
      <x v="221"/>
      <x v="3"/>
      <x v="179"/>
      <x/>
      <x v="61"/>
      <x v="18"/>
    </i>
    <i r="2">
      <x v="222"/>
      <x v="3"/>
      <x v="178"/>
      <x/>
      <x v="48"/>
      <x v="18"/>
    </i>
    <i r="2">
      <x v="223"/>
      <x v="5"/>
      <x v="190"/>
      <x/>
      <x v="20"/>
      <x v="36"/>
    </i>
    <i r="2">
      <x v="224"/>
      <x v="5"/>
      <x v="189"/>
      <x/>
      <x v="51"/>
      <x v="36"/>
    </i>
    <i r="2">
      <x v="225"/>
      <x v="6"/>
      <x v="166"/>
      <x v="4"/>
      <x v="124"/>
      <x v="23"/>
    </i>
    <i r="2">
      <x v="226"/>
      <x v="21"/>
      <x v="290"/>
      <x/>
      <x v="61"/>
      <x v="36"/>
    </i>
    <i r="2">
      <x v="227"/>
      <x v="21"/>
      <x v="292"/>
      <x/>
      <x v="20"/>
      <x v="39"/>
    </i>
    <i r="2">
      <x v="228"/>
      <x v="45"/>
      <x v="297"/>
      <x v="12"/>
      <x v="161"/>
      <x v="4"/>
    </i>
    <i r="2">
      <x v="229"/>
      <x v="46"/>
      <x v="188"/>
      <x v="12"/>
      <x v="142"/>
      <x v="11"/>
    </i>
    <i r="2">
      <x v="230"/>
      <x v="60"/>
      <x v="217"/>
      <x v="1"/>
      <x v="110"/>
      <x v="3"/>
    </i>
    <i r="2">
      <x v="231"/>
      <x v="60"/>
      <x v="163"/>
      <x v="5"/>
      <x v="4"/>
      <x v="85"/>
    </i>
    <i r="2">
      <x v="232"/>
      <x v="60"/>
      <x v="164"/>
      <x v="5"/>
      <x v="4"/>
      <x v="76"/>
    </i>
    <i r="2">
      <x v="233"/>
      <x v="60"/>
      <x v="216"/>
      <x v="5"/>
      <x v="4"/>
      <x v="61"/>
    </i>
    <i t="default" r="1">
      <x/>
    </i>
    <i>
      <x v="6"/>
      <x v="6"/>
      <x v="234"/>
      <x v="2"/>
      <x v="201"/>
      <x v="1"/>
      <x v="5"/>
      <x v="83"/>
    </i>
    <i r="2">
      <x v="235"/>
      <x v="2"/>
      <x v="70"/>
      <x v="1"/>
      <x v="4"/>
      <x v="96"/>
    </i>
    <i r="2">
      <x v="236"/>
      <x v="2"/>
      <x v="108"/>
      <x v="4"/>
      <x v="11"/>
      <x v="28"/>
    </i>
    <i r="2">
      <x v="237"/>
      <x v="19"/>
      <x v="340"/>
      <x v="5"/>
      <x v="4"/>
      <x v="94"/>
    </i>
    <i r="2">
      <x v="238"/>
      <x v="20"/>
      <x v="122"/>
      <x/>
      <x v="5"/>
      <x v="64"/>
    </i>
    <i r="2">
      <x v="239"/>
      <x v="25"/>
      <x v="195"/>
      <x v="4"/>
      <x v="23"/>
      <x v="34"/>
    </i>
    <i r="2">
      <x v="240"/>
      <x v="25"/>
      <x v="115"/>
      <x v="1"/>
      <x v="5"/>
      <x v="63"/>
    </i>
    <i r="2">
      <x v="241"/>
      <x v="25"/>
      <x v="100"/>
      <x v="1"/>
      <x v="4"/>
      <x v="77"/>
    </i>
    <i r="2">
      <x v="242"/>
      <x v="25"/>
      <x v="101"/>
      <x v="1"/>
      <x v="4"/>
      <x v="77"/>
    </i>
    <i r="2">
      <x v="243"/>
      <x v="26"/>
      <x v="181"/>
      <x v="4"/>
      <x v="49"/>
      <x v="27"/>
    </i>
    <i r="2">
      <x v="244"/>
      <x v="26"/>
      <x v="186"/>
      <x v="1"/>
      <x v="4"/>
      <x v="52"/>
    </i>
    <i r="2">
      <x v="245"/>
      <x v="21"/>
      <x v="288"/>
      <x/>
      <x v="33"/>
      <x v="36"/>
    </i>
    <i r="2">
      <x v="246"/>
      <x v="22"/>
      <x v="139"/>
      <x v="4"/>
      <x v="47"/>
      <x v="58"/>
    </i>
    <i r="2">
      <x v="247"/>
      <x v="22"/>
      <x v="140"/>
      <x v="4"/>
      <x v="5"/>
      <x v="80"/>
    </i>
    <i t="default" r="1">
      <x v="6"/>
    </i>
    <i>
      <x v="7"/>
      <x v="9"/>
      <x v="248"/>
      <x v="19"/>
      <x v="340"/>
      <x v="5"/>
      <x v="4"/>
      <x v="94"/>
    </i>
    <i r="2">
      <x v="249"/>
      <x v="61"/>
      <x v="286"/>
      <x v="5"/>
      <x v="4"/>
      <x v="103"/>
    </i>
    <i r="2">
      <x v="250"/>
      <x v="21"/>
      <x v="291"/>
      <x/>
      <x v="39"/>
      <x v="32"/>
    </i>
    <i t="default" r="1">
      <x v="9"/>
    </i>
    <i>
      <x v="8"/>
      <x v="15"/>
      <x v="251"/>
      <x v="47"/>
      <x v="80"/>
      <x v="4"/>
      <x v="40"/>
      <x v="49"/>
    </i>
    <i r="2">
      <x v="252"/>
      <x v="47"/>
      <x v="39"/>
      <x v="4"/>
      <x v="144"/>
      <x v="49"/>
    </i>
    <i r="2">
      <x v="253"/>
      <x v="47"/>
      <x v="91"/>
      <x v="4"/>
      <x v="89"/>
      <x v="49"/>
    </i>
    <i r="2">
      <x v="254"/>
      <x v="48"/>
      <x v="42"/>
      <x v="1"/>
      <x v="10"/>
      <x v="79"/>
    </i>
    <i r="2">
      <x v="255"/>
      <x v="48"/>
      <x v="96"/>
      <x v="1"/>
      <x v="7"/>
      <x v="75"/>
    </i>
    <i r="2">
      <x v="256"/>
      <x v="48"/>
      <x v="53"/>
      <x v="1"/>
      <x v="4"/>
      <x v="71"/>
    </i>
    <i r="2">
      <x v="257"/>
      <x v="48"/>
      <x v="84"/>
      <x v="1"/>
      <x v="10"/>
      <x v="72"/>
    </i>
    <i r="2">
      <x v="258"/>
      <x v="49"/>
      <x v="48"/>
      <x v="1"/>
      <x v="4"/>
      <x v="99"/>
    </i>
    <i r="2">
      <x v="259"/>
      <x v="50"/>
      <x v="61"/>
      <x v="1"/>
      <x v="30"/>
      <x v="74"/>
    </i>
    <i r="2">
      <x v="260"/>
      <x v="50"/>
      <x v="4"/>
      <x v="1"/>
      <x v="21"/>
      <x v="74"/>
    </i>
    <i r="2">
      <x v="261"/>
      <x v="50"/>
      <x v="31"/>
      <x v="1"/>
      <x v="5"/>
      <x v="78"/>
    </i>
    <i r="2">
      <x v="262"/>
      <x v="50"/>
      <x v="54"/>
      <x v="1"/>
      <x v="5"/>
      <x v="78"/>
    </i>
    <i r="2">
      <x v="263"/>
      <x v="51"/>
      <x v="347"/>
      <x v="1"/>
      <x v="6"/>
      <x v="65"/>
    </i>
    <i r="2">
      <x v="264"/>
      <x v="52"/>
      <x v="160"/>
      <x v="1"/>
      <x v="4"/>
      <x v="67"/>
    </i>
    <i r="2">
      <x v="265"/>
      <x v="53"/>
      <x v="184"/>
      <x v="1"/>
      <x v="5"/>
      <x v="79"/>
    </i>
    <i r="2">
      <x v="266"/>
      <x v="53"/>
      <x v="185"/>
      <x v="1"/>
      <x v="8"/>
      <x v="83"/>
    </i>
    <i r="2">
      <x v="267"/>
      <x v="54"/>
      <x v="60"/>
      <x v="1"/>
      <x v="8"/>
      <x v="75"/>
    </i>
    <i r="2">
      <x v="268"/>
      <x v="55"/>
      <x v="30"/>
      <x v="1"/>
      <x v="12"/>
      <x v="76"/>
    </i>
    <i r="2">
      <x v="269"/>
      <x v="56"/>
      <x v="346"/>
      <x v="1"/>
      <x v="21"/>
      <x v="72"/>
    </i>
    <i r="2">
      <x v="270"/>
      <x v="60"/>
      <x v="322"/>
      <x v="5"/>
      <x v="4"/>
      <x v="97"/>
    </i>
    <i t="default" r="1">
      <x v="15"/>
    </i>
    <i>
      <x v="9"/>
      <x v="11"/>
      <x v="271"/>
      <x v="23"/>
      <x v="236"/>
      <x v="1"/>
      <x v="4"/>
      <x v="86"/>
    </i>
    <i r="2">
      <x v="272"/>
      <x v="23"/>
      <x v="238"/>
      <x v="1"/>
      <x v="5"/>
      <x v="86"/>
    </i>
    <i r="2">
      <x v="273"/>
      <x v="23"/>
      <x v="223"/>
      <x v="1"/>
      <x v="9"/>
      <x v="72"/>
    </i>
    <i r="2">
      <x v="274"/>
      <x v="57"/>
      <x v="41"/>
      <x v="4"/>
      <x v="40"/>
      <x v="50"/>
    </i>
    <i r="2">
      <x v="275"/>
      <x v="57"/>
      <x v="58"/>
      <x v="4"/>
      <x v="12"/>
      <x v="59"/>
    </i>
    <i r="2">
      <x v="276"/>
      <x v="60"/>
      <x v="24"/>
      <x v="1"/>
      <x v="17"/>
      <x v="75"/>
    </i>
    <i r="2">
      <x v="277"/>
      <x v="60"/>
      <x v="20"/>
      <x v="1"/>
      <x v="20"/>
      <x v="69"/>
    </i>
    <i t="default" r="1">
      <x v="11"/>
    </i>
    <i>
      <x v="10"/>
      <x v="12"/>
      <x v="278"/>
      <x v="2"/>
      <x v="276"/>
      <x v="1"/>
      <x v="58"/>
      <x v="27"/>
    </i>
    <i r="2">
      <x v="279"/>
      <x v="33"/>
      <x v="277"/>
      <x v="1"/>
      <x v="77"/>
      <x v="28"/>
    </i>
    <i r="2">
      <x v="280"/>
      <x v="37"/>
      <x v="191"/>
      <x v="4"/>
      <x v="86"/>
      <x v="17"/>
    </i>
    <i r="2">
      <x v="281"/>
      <x v="37"/>
      <x v="300"/>
      <x v="1"/>
      <x v="17"/>
      <x v="49"/>
    </i>
    <i r="2">
      <x v="282"/>
      <x v="37"/>
      <x v="303"/>
      <x v="8"/>
      <x v="60"/>
      <x v="23"/>
    </i>
    <i r="2">
      <x v="283"/>
      <x v="37"/>
      <x v="281"/>
      <x v="1"/>
      <x v="8"/>
      <x v="26"/>
    </i>
    <i r="2">
      <x v="284"/>
      <x v="37"/>
      <x v="283"/>
      <x v="1"/>
      <x v="13"/>
      <x v="26"/>
    </i>
    <i r="2">
      <x v="285"/>
      <x v="37"/>
      <x v="280"/>
      <x v="1"/>
      <x v="8"/>
      <x v="26"/>
    </i>
    <i r="2">
      <x v="286"/>
      <x v="41"/>
      <x v="69"/>
      <x v="1"/>
      <x v="6"/>
      <x v="51"/>
    </i>
    <i r="2">
      <x v="287"/>
      <x v="41"/>
      <x v="284"/>
      <x v="1"/>
      <x v="4"/>
      <x v="32"/>
    </i>
    <i r="2">
      <x v="288"/>
      <x v="42"/>
      <x v="253"/>
      <x v="4"/>
      <x v="59"/>
      <x v="8"/>
    </i>
    <i r="2">
      <x v="289"/>
      <x v="43"/>
      <x v="174"/>
      <x v="7"/>
      <x v="1"/>
      <x v="98"/>
    </i>
    <i r="2">
      <x v="290"/>
      <x v="43"/>
      <x v="120"/>
      <x v="7"/>
      <x v="3"/>
      <x v="88"/>
    </i>
    <i r="2">
      <x v="291"/>
      <x v="43"/>
      <x v="121"/>
      <x v="4"/>
      <x v="127"/>
      <x v="2"/>
    </i>
    <i r="2">
      <x v="292"/>
      <x v="43"/>
      <x v="317"/>
      <x v="4"/>
      <x v="64"/>
      <x v="8"/>
    </i>
    <i r="2">
      <x v="293"/>
      <x v="43"/>
      <x v="150"/>
      <x v="4"/>
      <x v="119"/>
      <x v="5"/>
    </i>
    <i r="2">
      <x v="294"/>
      <x v="43"/>
      <x v="334"/>
      <x v="4"/>
      <x v="90"/>
      <x v="8"/>
    </i>
    <i r="2">
      <x v="295"/>
      <x v="43"/>
      <x v="215"/>
      <x v="1"/>
      <x v="17"/>
      <x v="38"/>
    </i>
    <i r="2">
      <x v="296"/>
      <x v="43"/>
      <x v="348"/>
      <x v="1"/>
      <x v="9"/>
      <x v="43"/>
    </i>
    <i t="default" r="1">
      <x v="12"/>
    </i>
    <i>
      <x v="11"/>
      <x v="14"/>
      <x v="297"/>
      <x v="36"/>
      <x v="137"/>
      <x v="4"/>
      <x v="73"/>
      <x v="15"/>
    </i>
    <i r="2">
      <x v="298"/>
      <x v="36"/>
      <x v="138"/>
      <x v="4"/>
      <x v="37"/>
      <x v="18"/>
    </i>
    <i r="2">
      <x v="299"/>
      <x v="36"/>
      <x v="135"/>
      <x v="4"/>
      <x v="6"/>
      <x v="15"/>
    </i>
    <i r="2">
      <x v="300"/>
      <x v="36"/>
      <x v="136"/>
      <x v="4"/>
      <x v="91"/>
      <x v="10"/>
    </i>
    <i r="2">
      <x v="301"/>
      <x v="36"/>
      <x v="134"/>
      <x v="1"/>
      <x v="4"/>
      <x v="52"/>
    </i>
    <i r="2">
      <x v="302"/>
      <x v="36"/>
      <x v="339"/>
      <x v="4"/>
      <x v="107"/>
      <x v="10"/>
    </i>
    <i r="2">
      <x v="303"/>
      <x v="36"/>
      <x v="271"/>
      <x v="1"/>
      <x v="4"/>
      <x v="70"/>
    </i>
    <i r="2">
      <x v="304"/>
      <x v="36"/>
      <x v="272"/>
      <x v="1"/>
      <x v="13"/>
      <x v="63"/>
    </i>
    <i r="2">
      <x v="305"/>
      <x v="36"/>
      <x v="192"/>
      <x v="1"/>
      <x v="9"/>
      <x v="44"/>
    </i>
    <i r="2">
      <x v="306"/>
      <x v="36"/>
      <x v="247"/>
      <x v="4"/>
      <x v="92"/>
      <x v="2"/>
    </i>
    <i r="2">
      <x v="307"/>
      <x v="37"/>
      <x v="307"/>
      <x v="5"/>
      <x v="4"/>
      <x v="72"/>
    </i>
    <i r="2">
      <x v="308"/>
      <x v="37"/>
      <x v="301"/>
      <x v="1"/>
      <x v="7"/>
      <x v="49"/>
    </i>
    <i r="2">
      <x v="309"/>
      <x v="37"/>
      <x v="302"/>
      <x v="1"/>
      <x v="7"/>
      <x v="46"/>
    </i>
    <i r="2">
      <x v="310"/>
      <x v="37"/>
      <x v="282"/>
      <x v="1"/>
      <x v="7"/>
      <x v="32"/>
    </i>
    <i r="2">
      <x v="311"/>
      <x v="38"/>
      <x v="342"/>
      <x v="1"/>
      <x v="8"/>
      <x v="71"/>
    </i>
    <i r="2">
      <x v="312"/>
      <x v="38"/>
      <x v="343"/>
      <x v="1"/>
      <x v="6"/>
      <x v="72"/>
    </i>
    <i r="2">
      <x v="313"/>
      <x v="38"/>
      <x v="257"/>
      <x v="1"/>
      <x v="10"/>
      <x v="62"/>
    </i>
    <i r="2">
      <x v="314"/>
      <x v="38"/>
      <x v="256"/>
      <x v="1"/>
      <x v="7"/>
      <x v="51"/>
    </i>
    <i r="2">
      <x v="315"/>
      <x v="38"/>
      <x v="147"/>
      <x v="1"/>
      <x v="10"/>
      <x v="19"/>
    </i>
    <i r="2">
      <x v="316"/>
      <x v="38"/>
      <x v="146"/>
      <x v="1"/>
      <x v="10"/>
      <x v="19"/>
    </i>
    <i r="2">
      <x v="317"/>
      <x v="38"/>
      <x v="145"/>
      <x v="1"/>
      <x v="7"/>
      <x v="14"/>
    </i>
    <i r="2">
      <x v="318"/>
      <x v="38"/>
      <x v="319"/>
      <x v="1"/>
      <x v="7"/>
      <x v="79"/>
    </i>
    <i r="2">
      <x v="319"/>
      <x v="38"/>
      <x v="320"/>
      <x v="1"/>
      <x v="7"/>
      <x v="88"/>
    </i>
    <i r="2">
      <x v="320"/>
      <x v="38"/>
      <x v="308"/>
      <x v="1"/>
      <x v="4"/>
      <x v="59"/>
    </i>
    <i r="2">
      <x v="321"/>
      <x v="38"/>
      <x v="244"/>
      <x v="4"/>
      <x v="88"/>
      <x v="12"/>
    </i>
    <i r="2">
      <x v="322"/>
      <x v="38"/>
      <x v="285"/>
      <x v="1"/>
      <x v="4"/>
      <x v="79"/>
    </i>
    <i r="2">
      <x v="323"/>
      <x v="38"/>
      <x v="305"/>
      <x v="4"/>
      <x v="85"/>
      <x v="3"/>
    </i>
    <i r="2">
      <x v="324"/>
      <x v="38"/>
      <x v="304"/>
      <x v="4"/>
      <x v="115"/>
      <x v="2"/>
    </i>
    <i r="2">
      <x v="325"/>
      <x v="38"/>
      <x v="218"/>
      <x v="4"/>
      <x v="133"/>
      <x v="1"/>
    </i>
    <i r="2">
      <x v="326"/>
      <x v="38"/>
      <x v="162"/>
      <x v="1"/>
      <x v="16"/>
      <x v="72"/>
    </i>
    <i r="2">
      <x v="327"/>
      <x v="38"/>
      <x v="265"/>
      <x v="4"/>
      <x v="79"/>
      <x v="4"/>
    </i>
    <i r="2">
      <x v="328"/>
      <x v="39"/>
      <x v="116"/>
      <x v="1"/>
      <x v="4"/>
      <x v="73"/>
    </i>
    <i r="2">
      <x v="329"/>
      <x v="39"/>
      <x v="144"/>
      <x v="1"/>
      <x v="4"/>
      <x v="95"/>
    </i>
    <i r="2">
      <x v="330"/>
      <x v="39"/>
      <x v="143"/>
      <x v="1"/>
      <x v="4"/>
      <x v="86"/>
    </i>
    <i t="default" r="1">
      <x v="14"/>
    </i>
    <i>
      <x v="12"/>
      <x v="13"/>
      <x v="331"/>
      <x v="38"/>
      <x v="243"/>
      <x v="4"/>
      <x v="137"/>
      <x v="8"/>
    </i>
    <i r="2">
      <x v="332"/>
      <x v="38"/>
      <x v="209"/>
      <x v="4"/>
      <x v="131"/>
      <x v="14"/>
    </i>
    <i r="2">
      <x v="333"/>
      <x v="38"/>
      <x v="207"/>
      <x v="4"/>
      <x v="52"/>
      <x v="12"/>
    </i>
    <i r="2">
      <x v="334"/>
      <x v="38"/>
      <x v="208"/>
      <x v="4"/>
      <x v="100"/>
      <x v="12"/>
    </i>
    <i r="2">
      <x v="335"/>
      <x v="38"/>
      <x v="206"/>
      <x v="4"/>
      <x v="32"/>
      <x v="12"/>
    </i>
    <i r="2">
      <x v="336"/>
      <x v="39"/>
      <x v="306"/>
      <x v="1"/>
      <x v="4"/>
      <x v="39"/>
    </i>
    <i r="2">
      <x v="337"/>
      <x v="38"/>
      <x v="279"/>
      <x v="5"/>
      <x v="4"/>
      <x v="75"/>
    </i>
    <i r="2">
      <x v="338"/>
      <x v="60"/>
      <x v="278"/>
      <x v="5"/>
      <x v="4"/>
      <x v="94"/>
    </i>
    <i t="default" r="1">
      <x v="13"/>
    </i>
    <i>
      <x v="13"/>
      <x v="4"/>
      <x v="339"/>
      <x v="59"/>
      <x v="169"/>
      <x v="1"/>
      <x v="8"/>
      <x v="72"/>
    </i>
    <i r="2">
      <x v="340"/>
      <x v="59"/>
      <x v="32"/>
      <x v="1"/>
      <x v="4"/>
      <x v="71"/>
    </i>
    <i r="2">
      <x v="341"/>
      <x v="59"/>
      <x v="89"/>
      <x v="1"/>
      <x v="17"/>
      <x v="69"/>
    </i>
    <i r="2">
      <x v="342"/>
      <x v="59"/>
      <x v="250"/>
      <x v="1"/>
      <x v="6"/>
      <x v="55"/>
    </i>
    <i r="2">
      <x v="343"/>
      <x v="59"/>
      <x v="261"/>
      <x v="1"/>
      <x v="8"/>
      <x v="75"/>
    </i>
    <i r="2">
      <x v="344"/>
      <x v="59"/>
      <x v="323"/>
      <x v="5"/>
      <x v="4"/>
      <x v="90"/>
    </i>
    <i r="2">
      <x v="345"/>
      <x v="59"/>
      <x v="123"/>
      <x v="1"/>
      <x v="18"/>
      <x v="61"/>
    </i>
    <i r="2">
      <x v="346"/>
      <x v="59"/>
      <x v="249"/>
      <x v="4"/>
      <x v="143"/>
      <x v="6"/>
    </i>
    <i r="2">
      <x v="347"/>
      <x v="60"/>
      <x v="99"/>
      <x v="1"/>
      <x v="4"/>
      <x v="61"/>
    </i>
    <i r="2">
      <x v="348"/>
      <x v="60"/>
      <x v="98"/>
      <x v="1"/>
      <x v="4"/>
      <x v="64"/>
    </i>
    <i r="2">
      <x v="349"/>
      <x v="60"/>
      <x v="333"/>
      <x v="5"/>
      <x v="4"/>
      <x v="69"/>
    </i>
    <i r="2">
      <x v="350"/>
      <x v="60"/>
      <x v="332"/>
      <x v="5"/>
      <x v="4"/>
      <x v="69"/>
    </i>
    <i r="2">
      <x v="351"/>
      <x v="59"/>
      <x v="262"/>
      <x v="1"/>
      <x v="4"/>
      <x v="79"/>
    </i>
    <i r="2">
      <x v="352"/>
      <x v="59"/>
      <x v="263"/>
      <x v="1"/>
      <x v="4"/>
      <x v="81"/>
    </i>
    <i r="2">
      <x v="353"/>
      <x v="60"/>
      <x v="110"/>
      <x v="1"/>
      <x v="5"/>
      <x v="61"/>
    </i>
    <i t="default" r="1">
      <x v="4"/>
    </i>
    <i>
      <x v="14"/>
      <x v="8"/>
      <x v="354"/>
      <x v="60"/>
      <x v="246"/>
      <x v="1"/>
      <x v="32"/>
      <x v="57"/>
    </i>
    <i r="2">
      <x v="355"/>
      <x v="60"/>
      <x v="314"/>
      <x v="1"/>
      <x v="28"/>
      <x v="57"/>
    </i>
    <i r="2">
      <x v="356"/>
      <x v="60"/>
      <x v="210"/>
      <x v="1"/>
      <x v="12"/>
      <x v="57"/>
    </i>
    <i r="2">
      <x v="357"/>
      <x v="60"/>
      <x v="214"/>
      <x v="2"/>
      <x v="139"/>
      <x v="5"/>
    </i>
    <i t="default" r="1">
      <x v="8"/>
    </i>
    <i>
      <x v="15"/>
      <x v="3"/>
      <x v="358"/>
      <x v="63"/>
      <x v="102"/>
      <x v="5"/>
      <x v="4"/>
      <x v="100"/>
    </i>
    <i r="4">
      <x v="354"/>
      <x v="16"/>
      <x v="4"/>
      <x v="107"/>
    </i>
    <i t="default" r="1">
      <x v="3"/>
    </i>
    <i t="grand">
      <x/>
    </i>
  </rowItems>
  <colItems count="1">
    <i/>
  </colItems>
  <dataFields count="1">
    <dataField name="EXTENDED TOTAL" fld="8" baseField="7" baseItem="101" numFmtId="164"/>
  </dataFields>
  <formats count="36">
    <format dxfId="35">
      <pivotArea outline="0" collapsedLevelsAreSubtotals="1" fieldPosition="0"/>
    </format>
    <format dxfId="34">
      <pivotArea field="0" type="button" dataOnly="0" labelOnly="1" outline="0" axis="axisRow" fieldPosition="0"/>
    </format>
    <format dxfId="33">
      <pivotArea field="1" type="button" dataOnly="0" labelOnly="1" outline="0" axis="axisRow" fieldPosition="1"/>
    </format>
    <format dxfId="32">
      <pivotArea field="2" type="button" dataOnly="0" labelOnly="1" outline="0" axis="axisRow" fieldPosition="2"/>
    </format>
    <format dxfId="31">
      <pivotArea field="3" type="button" dataOnly="0" labelOnly="1" outline="0" axis="axisRow" fieldPosition="3"/>
    </format>
    <format dxfId="30">
      <pivotArea field="4" type="button" dataOnly="0" labelOnly="1" outline="0" axis="axisRow" fieldPosition="4"/>
    </format>
    <format dxfId="29">
      <pivotArea field="5" type="button" dataOnly="0" labelOnly="1" outline="0" axis="axisRow" fieldPosition="5"/>
    </format>
    <format dxfId="28">
      <pivotArea field="6" type="button" dataOnly="0" labelOnly="1" outline="0" axis="axisRow" fieldPosition="6"/>
    </format>
    <format dxfId="27">
      <pivotArea field="7" type="button" dataOnly="0" labelOnly="1" outline="0" axis="axisRow" fieldPosition="7"/>
    </format>
    <format dxfId="26">
      <pivotArea dataOnly="0" labelOnly="1" outline="0" axis="axisValues" fieldPosition="0"/>
    </format>
    <format dxfId="25">
      <pivotArea field="0" type="button" dataOnly="0" labelOnly="1" outline="0" axis="axisRow" fieldPosition="0"/>
    </format>
    <format dxfId="24">
      <pivotArea field="1" type="button" dataOnly="0" labelOnly="1" outline="0" axis="axisRow" fieldPosition="1"/>
    </format>
    <format dxfId="23">
      <pivotArea field="2" type="button" dataOnly="0" labelOnly="1" outline="0" axis="axisRow" fieldPosition="2"/>
    </format>
    <format dxfId="22">
      <pivotArea field="3" type="button" dataOnly="0" labelOnly="1" outline="0" axis="axisRow" fieldPosition="3"/>
    </format>
    <format dxfId="21">
      <pivotArea field="4" type="button" dataOnly="0" labelOnly="1" outline="0" axis="axisRow" fieldPosition="4"/>
    </format>
    <format dxfId="20">
      <pivotArea field="5" type="button" dataOnly="0" labelOnly="1" outline="0" axis="axisRow" fieldPosition="5"/>
    </format>
    <format dxfId="19">
      <pivotArea field="6" type="button" dataOnly="0" labelOnly="1" outline="0" axis="axisRow" fieldPosition="6"/>
    </format>
    <format dxfId="18">
      <pivotArea field="7" type="button" dataOnly="0" labelOnly="1" outline="0" axis="axisRow" fieldPosition="7"/>
    </format>
    <format dxfId="17">
      <pivotArea dataOnly="0" labelOnly="1" outline="0" axis="axisValues" fieldPosition="0"/>
    </format>
    <format dxfId="16">
      <pivotArea field="1" type="button" dataOnly="0" labelOnly="1" outline="0" axis="axisRow" fieldPosition="1"/>
    </format>
    <format dxfId="15">
      <pivotArea outline="0" collapsedLevelsAreSubtotals="1" fieldPosition="0">
        <references count="2">
          <reference field="0" count="1" selected="0">
            <x v="0"/>
          </reference>
          <reference field="1" count="1" selected="0" defaultSubtotal="1">
            <x v="10"/>
          </reference>
        </references>
      </pivotArea>
    </format>
    <format dxfId="14">
      <pivotArea dataOnly="0" outline="0" fieldPosition="0">
        <references count="1">
          <reference field="1" count="0" defaultSubtotal="1"/>
        </references>
      </pivotArea>
    </format>
    <format dxfId="13">
      <pivotArea dataOnly="0" outline="0" fieldPosition="0">
        <references count="1">
          <reference field="1" count="0" defaultSubtotal="1"/>
        </references>
      </pivotArea>
    </format>
    <format dxfId="12">
      <pivotArea dataOnly="0" outline="0" fieldPosition="0">
        <references count="1">
          <reference field="1" count="0" defaultSubtotal="1"/>
        </references>
      </pivotArea>
    </format>
    <format dxfId="11">
      <pivotArea dataOnly="0" labelOnly="1" outline="0" fieldPosition="0">
        <references count="1">
          <reference field="0" count="0"/>
        </references>
      </pivotArea>
    </format>
    <format dxfId="10">
      <pivotArea dataOnly="0" labelOnly="1" grandRow="1" outline="0" fieldPosition="0"/>
    </format>
    <format dxfId="9">
      <pivotArea field="0" type="button" dataOnly="0" labelOnly="1" outline="0" axis="axisRow" fieldPosition="0"/>
    </format>
    <format dxfId="8">
      <pivotArea grandRow="1" outline="0" collapsedLevelsAreSubtotals="1" fieldPosition="0"/>
    </format>
    <format dxfId="7">
      <pivotArea dataOnly="0" labelOnly="1" grandRow="1" outline="0" fieldPosition="0"/>
    </format>
    <format dxfId="6">
      <pivotArea grandRow="1" outline="0" collapsedLevelsAreSubtotals="1" fieldPosition="0"/>
    </format>
    <format dxfId="5">
      <pivotArea dataOnly="0" labelOnly="1" grandRow="1" outline="0" fieldPosition="0"/>
    </format>
    <format dxfId="4">
      <pivotArea grandRow="1" outline="0" collapsedLevelsAreSubtotals="1" fieldPosition="0"/>
    </format>
    <format dxfId="3">
      <pivotArea dataOnly="0" labelOnly="1" grandRow="1" outline="0" fieldPosition="0"/>
    </format>
    <format dxfId="2">
      <pivotArea dataOnly="0" outline="0" fieldPosition="0">
        <references count="1">
          <reference field="1" count="1">
            <x v="10"/>
          </reference>
        </references>
      </pivotArea>
    </format>
    <format dxfId="1">
      <pivotArea dataOnly="0" outline="0" fieldPosition="0">
        <references count="2">
          <reference field="0" count="1" selected="0">
            <x v="0"/>
          </reference>
          <reference field="1" count="1">
            <x v="10"/>
          </reference>
        </references>
      </pivotArea>
    </format>
    <format dxfId="0">
      <pivotArea dataOnly="0" labelOnly="1" outline="0" fieldPosition="0">
        <references count="1">
          <reference field="1"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453"/>
  <sheetViews>
    <sheetView showGridLines="0" tabSelected="1" zoomScale="90" zoomScaleNormal="90" zoomScalePageLayoutView="86" workbookViewId="0">
      <pane ySplit="5" topLeftCell="A6" activePane="bottomLeft" state="frozen"/>
      <selection pane="bottomLeft" activeCell="H373" sqref="H373"/>
    </sheetView>
  </sheetViews>
  <sheetFormatPr defaultRowHeight="14.25" x14ac:dyDescent="0.2"/>
  <cols>
    <col min="1" max="1" width="12.85546875" style="83" bestFit="1" customWidth="1"/>
    <col min="2" max="2" width="37.5703125" style="83" bestFit="1" customWidth="1"/>
    <col min="3" max="3" width="6.7109375" style="84" customWidth="1"/>
    <col min="4" max="4" width="8.7109375" style="84" customWidth="1"/>
    <col min="5" max="5" width="81.5703125" style="85" customWidth="1"/>
    <col min="6" max="6" width="10" style="85" bestFit="1" customWidth="1"/>
    <col min="7" max="7" width="9.7109375" style="86" bestFit="1" customWidth="1"/>
    <col min="8" max="8" width="12.42578125" style="86" bestFit="1" customWidth="1"/>
    <col min="9" max="9" width="15.5703125" style="88" customWidth="1"/>
    <col min="10" max="10" width="3.85546875" style="141" customWidth="1"/>
    <col min="11" max="11" width="11.28515625" style="85" bestFit="1" customWidth="1"/>
    <col min="12" max="12" width="11.5703125" style="85" bestFit="1" customWidth="1"/>
    <col min="13" max="14" width="9.140625" style="85"/>
    <col min="15" max="15" width="12.42578125" style="85" bestFit="1" customWidth="1"/>
    <col min="16" max="16384" width="9.140625" style="85"/>
  </cols>
  <sheetData>
    <row r="1" spans="1:11" s="1" customFormat="1" ht="21" x14ac:dyDescent="0.25">
      <c r="A1" s="156" t="s">
        <v>485</v>
      </c>
      <c r="B1" s="156"/>
      <c r="C1" s="156"/>
      <c r="D1" s="156"/>
      <c r="E1" s="156"/>
      <c r="F1" s="156"/>
      <c r="G1" s="156"/>
      <c r="H1" s="156"/>
      <c r="I1" s="156"/>
      <c r="J1" s="134"/>
    </row>
    <row r="2" spans="1:11" s="1" customFormat="1" ht="21" x14ac:dyDescent="0.25">
      <c r="A2" s="157"/>
      <c r="B2" s="157"/>
      <c r="C2" s="157"/>
      <c r="D2" s="157"/>
      <c r="E2" s="157"/>
      <c r="F2" s="157"/>
      <c r="G2" s="157"/>
      <c r="H2" s="157"/>
      <c r="I2" s="157"/>
      <c r="J2" s="134"/>
    </row>
    <row r="3" spans="1:11" s="1" customFormat="1" ht="15" x14ac:dyDescent="0.25">
      <c r="A3" s="2"/>
      <c r="B3" s="2"/>
      <c r="C3" s="3"/>
      <c r="D3" s="104" t="s">
        <v>0</v>
      </c>
      <c r="E3" s="4"/>
      <c r="F3" s="5"/>
      <c r="G3" s="5"/>
      <c r="I3" s="7"/>
      <c r="J3" s="134"/>
    </row>
    <row r="4" spans="1:11" s="1" customFormat="1" ht="15" x14ac:dyDescent="0.25">
      <c r="A4" s="8"/>
      <c r="B4" s="8"/>
      <c r="C4" s="9"/>
      <c r="D4" s="10"/>
      <c r="E4" s="10"/>
      <c r="F4" s="11"/>
      <c r="G4" s="11"/>
      <c r="H4" s="14"/>
      <c r="I4" s="12" t="s">
        <v>395</v>
      </c>
      <c r="J4" s="134"/>
    </row>
    <row r="5" spans="1:11" s="23" customFormat="1" ht="12.75" x14ac:dyDescent="0.25">
      <c r="A5" s="142" t="s">
        <v>400</v>
      </c>
      <c r="B5" s="142" t="s">
        <v>397</v>
      </c>
      <c r="C5" s="143" t="s">
        <v>398</v>
      </c>
      <c r="D5" s="144" t="s">
        <v>399</v>
      </c>
      <c r="E5" s="145" t="s">
        <v>1</v>
      </c>
      <c r="F5" s="144" t="s">
        <v>2</v>
      </c>
      <c r="G5" s="146" t="s">
        <v>3</v>
      </c>
      <c r="H5" s="147" t="s">
        <v>4</v>
      </c>
      <c r="I5" s="148" t="s">
        <v>5</v>
      </c>
      <c r="J5" s="135"/>
    </row>
    <row r="6" spans="1:11" s="24" customFormat="1" ht="12.75" x14ac:dyDescent="0.2">
      <c r="A6" s="59"/>
      <c r="B6" s="59"/>
      <c r="C6" s="89">
        <v>1</v>
      </c>
      <c r="D6" s="89"/>
      <c r="E6" s="90"/>
      <c r="F6" s="89"/>
      <c r="G6" s="25"/>
      <c r="H6" s="92"/>
      <c r="I6" s="93" t="str">
        <f>IF(G6*H6&lt;&gt;0,G6*H6,"")</f>
        <v/>
      </c>
      <c r="J6" s="136"/>
    </row>
    <row r="7" spans="1:11" s="24" customFormat="1" ht="12.75" x14ac:dyDescent="0.2">
      <c r="A7" s="59"/>
      <c r="B7" s="59"/>
      <c r="C7" s="89">
        <v>2</v>
      </c>
      <c r="D7" s="29"/>
      <c r="E7" s="30"/>
      <c r="F7" s="89"/>
      <c r="G7" s="25"/>
      <c r="H7" s="31"/>
      <c r="I7" s="93" t="str">
        <f t="shared" ref="I7:I70" si="0">IF(G7*H7&lt;&gt;0,G7*H7,"")</f>
        <v/>
      </c>
      <c r="J7" s="136"/>
    </row>
    <row r="8" spans="1:11" s="24" customFormat="1" ht="12.75" x14ac:dyDescent="0.2">
      <c r="A8" s="59"/>
      <c r="B8" s="59"/>
      <c r="C8" s="89">
        <v>3</v>
      </c>
      <c r="D8" s="29"/>
      <c r="E8" s="30"/>
      <c r="F8" s="89"/>
      <c r="G8" s="25"/>
      <c r="H8" s="31"/>
      <c r="I8" s="93" t="str">
        <f t="shared" si="0"/>
        <v/>
      </c>
      <c r="J8" s="136"/>
    </row>
    <row r="9" spans="1:11" s="24" customFormat="1" ht="12.75" x14ac:dyDescent="0.2">
      <c r="A9" s="59"/>
      <c r="B9" s="59"/>
      <c r="C9" s="89">
        <v>4</v>
      </c>
      <c r="D9" s="29"/>
      <c r="E9" s="30"/>
      <c r="F9" s="89"/>
      <c r="G9" s="25"/>
      <c r="H9" s="31"/>
      <c r="I9" s="93" t="str">
        <f t="shared" si="0"/>
        <v/>
      </c>
      <c r="J9" s="137"/>
      <c r="K9" s="28"/>
    </row>
    <row r="10" spans="1:11" s="24" customFormat="1" ht="12.75" x14ac:dyDescent="0.2">
      <c r="A10" s="59"/>
      <c r="B10" s="59"/>
      <c r="C10" s="89">
        <v>5</v>
      </c>
      <c r="D10" s="29"/>
      <c r="E10" s="30"/>
      <c r="F10" s="89"/>
      <c r="G10" s="25"/>
      <c r="H10" s="31"/>
      <c r="I10" s="93" t="str">
        <f t="shared" si="0"/>
        <v/>
      </c>
      <c r="J10" s="137"/>
      <c r="K10" s="28"/>
    </row>
    <row r="11" spans="1:11" s="24" customFormat="1" ht="12.75" x14ac:dyDescent="0.2">
      <c r="A11" s="59"/>
      <c r="B11" s="59"/>
      <c r="C11" s="89">
        <v>6</v>
      </c>
      <c r="D11" s="29"/>
      <c r="E11" s="30"/>
      <c r="F11" s="89"/>
      <c r="G11" s="25"/>
      <c r="H11" s="31"/>
      <c r="I11" s="93" t="str">
        <f t="shared" si="0"/>
        <v/>
      </c>
      <c r="J11" s="137"/>
      <c r="K11" s="28"/>
    </row>
    <row r="12" spans="1:11" s="24" customFormat="1" ht="12.75" x14ac:dyDescent="0.2">
      <c r="A12" s="59"/>
      <c r="B12" s="59"/>
      <c r="C12" s="89">
        <v>7</v>
      </c>
      <c r="D12" s="29"/>
      <c r="E12" s="30"/>
      <c r="F12" s="89"/>
      <c r="G12" s="25"/>
      <c r="H12" s="31"/>
      <c r="I12" s="93" t="str">
        <f t="shared" si="0"/>
        <v/>
      </c>
      <c r="J12" s="137"/>
      <c r="K12" s="28"/>
    </row>
    <row r="13" spans="1:11" s="24" customFormat="1" ht="12.75" x14ac:dyDescent="0.2">
      <c r="A13" s="59"/>
      <c r="B13" s="59"/>
      <c r="C13" s="89">
        <v>8</v>
      </c>
      <c r="D13" s="29"/>
      <c r="E13" s="30"/>
      <c r="F13" s="89"/>
      <c r="G13" s="25"/>
      <c r="H13" s="31"/>
      <c r="I13" s="93" t="str">
        <f t="shared" si="0"/>
        <v/>
      </c>
      <c r="J13" s="137"/>
      <c r="K13" s="28"/>
    </row>
    <row r="14" spans="1:11" s="24" customFormat="1" ht="12.75" x14ac:dyDescent="0.2">
      <c r="A14" s="59"/>
      <c r="B14" s="59"/>
      <c r="C14" s="89">
        <v>9</v>
      </c>
      <c r="D14" s="29"/>
      <c r="E14" s="30"/>
      <c r="F14" s="89"/>
      <c r="G14" s="25"/>
      <c r="H14" s="31"/>
      <c r="I14" s="93" t="str">
        <f t="shared" si="0"/>
        <v/>
      </c>
      <c r="J14" s="137"/>
      <c r="K14" s="28"/>
    </row>
    <row r="15" spans="1:11" s="24" customFormat="1" ht="12.75" x14ac:dyDescent="0.2">
      <c r="A15" s="59"/>
      <c r="B15" s="59"/>
      <c r="C15" s="89">
        <v>10</v>
      </c>
      <c r="D15" s="29"/>
      <c r="E15" s="30"/>
      <c r="F15" s="89"/>
      <c r="G15" s="25"/>
      <c r="H15" s="31"/>
      <c r="I15" s="93" t="str">
        <f t="shared" si="0"/>
        <v/>
      </c>
      <c r="J15" s="137"/>
      <c r="K15" s="28"/>
    </row>
    <row r="16" spans="1:11" s="24" customFormat="1" ht="12.75" x14ac:dyDescent="0.2">
      <c r="A16" s="59"/>
      <c r="B16" s="59"/>
      <c r="C16" s="89">
        <v>11</v>
      </c>
      <c r="D16" s="29"/>
      <c r="E16" s="30"/>
      <c r="F16" s="89"/>
      <c r="G16" s="25"/>
      <c r="H16" s="31"/>
      <c r="I16" s="93" t="str">
        <f t="shared" si="0"/>
        <v/>
      </c>
      <c r="J16" s="137"/>
      <c r="K16" s="28"/>
    </row>
    <row r="17" spans="1:15" s="24" customFormat="1" ht="12.75" x14ac:dyDescent="0.2">
      <c r="A17" s="59"/>
      <c r="B17" s="59"/>
      <c r="C17" s="89">
        <v>12</v>
      </c>
      <c r="D17" s="29"/>
      <c r="E17" s="30"/>
      <c r="F17" s="89"/>
      <c r="G17" s="25"/>
      <c r="H17" s="31"/>
      <c r="I17" s="93" t="str">
        <f t="shared" si="0"/>
        <v/>
      </c>
      <c r="J17" s="137"/>
      <c r="K17" s="28"/>
    </row>
    <row r="18" spans="1:15" s="24" customFormat="1" ht="12.75" x14ac:dyDescent="0.2">
      <c r="A18" s="59"/>
      <c r="B18" s="59"/>
      <c r="C18" s="89">
        <v>13</v>
      </c>
      <c r="D18" s="29"/>
      <c r="E18" s="30"/>
      <c r="F18" s="89"/>
      <c r="G18" s="25"/>
      <c r="H18" s="31"/>
      <c r="I18" s="93" t="str">
        <f t="shared" si="0"/>
        <v/>
      </c>
      <c r="J18" s="137"/>
      <c r="K18" s="28"/>
    </row>
    <row r="19" spans="1:15" s="24" customFormat="1" ht="12.75" x14ac:dyDescent="0.2">
      <c r="A19" s="59"/>
      <c r="B19" s="59"/>
      <c r="C19" s="89">
        <v>14</v>
      </c>
      <c r="D19" s="29"/>
      <c r="E19" s="30"/>
      <c r="F19" s="89"/>
      <c r="G19" s="25"/>
      <c r="H19" s="31"/>
      <c r="I19" s="93" t="str">
        <f t="shared" si="0"/>
        <v/>
      </c>
      <c r="J19" s="137"/>
      <c r="K19" s="28"/>
    </row>
    <row r="20" spans="1:15" s="24" customFormat="1" ht="12.75" x14ac:dyDescent="0.2">
      <c r="A20" s="59"/>
      <c r="B20" s="59"/>
      <c r="C20" s="89">
        <v>15</v>
      </c>
      <c r="D20" s="29"/>
      <c r="E20" s="30"/>
      <c r="F20" s="89"/>
      <c r="G20" s="25"/>
      <c r="H20" s="31"/>
      <c r="I20" s="93" t="str">
        <f t="shared" si="0"/>
        <v/>
      </c>
      <c r="J20" s="137"/>
      <c r="K20" s="28"/>
    </row>
    <row r="21" spans="1:15" s="24" customFormat="1" ht="12.75" x14ac:dyDescent="0.2">
      <c r="A21" s="59"/>
      <c r="B21" s="59"/>
      <c r="C21" s="89">
        <v>16</v>
      </c>
      <c r="D21" s="29"/>
      <c r="E21" s="30"/>
      <c r="F21" s="89"/>
      <c r="G21" s="25"/>
      <c r="H21" s="31"/>
      <c r="I21" s="93" t="str">
        <f t="shared" si="0"/>
        <v/>
      </c>
      <c r="J21" s="137"/>
      <c r="K21" s="28"/>
      <c r="O21" s="132"/>
    </row>
    <row r="22" spans="1:15" s="24" customFormat="1" ht="12.75" x14ac:dyDescent="0.2">
      <c r="A22" s="59"/>
      <c r="B22" s="59"/>
      <c r="C22" s="89">
        <v>17</v>
      </c>
      <c r="D22" s="29"/>
      <c r="E22" s="30"/>
      <c r="F22" s="89"/>
      <c r="G22" s="25"/>
      <c r="H22" s="31"/>
      <c r="I22" s="93" t="str">
        <f t="shared" si="0"/>
        <v/>
      </c>
      <c r="J22" s="137"/>
      <c r="K22" s="28"/>
      <c r="O22" s="133"/>
    </row>
    <row r="23" spans="1:15" s="24" customFormat="1" ht="12.75" x14ac:dyDescent="0.2">
      <c r="A23" s="59"/>
      <c r="B23" s="59"/>
      <c r="C23" s="89">
        <v>18</v>
      </c>
      <c r="D23" s="29"/>
      <c r="E23" s="30"/>
      <c r="F23" s="89"/>
      <c r="G23" s="25"/>
      <c r="H23" s="31"/>
      <c r="I23" s="93" t="str">
        <f t="shared" si="0"/>
        <v/>
      </c>
      <c r="J23" s="137"/>
      <c r="K23" s="28"/>
      <c r="O23" s="133"/>
    </row>
    <row r="24" spans="1:15" s="24" customFormat="1" ht="12.75" x14ac:dyDescent="0.2">
      <c r="A24" s="59"/>
      <c r="B24" s="59"/>
      <c r="C24" s="89">
        <v>19</v>
      </c>
      <c r="D24" s="29"/>
      <c r="E24" s="30"/>
      <c r="F24" s="89"/>
      <c r="G24" s="25"/>
      <c r="H24" s="31"/>
      <c r="I24" s="93" t="str">
        <f t="shared" si="0"/>
        <v/>
      </c>
      <c r="J24" s="137"/>
      <c r="K24" s="28"/>
    </row>
    <row r="25" spans="1:15" s="24" customFormat="1" ht="12.75" x14ac:dyDescent="0.2">
      <c r="A25" s="59"/>
      <c r="B25" s="59"/>
      <c r="C25" s="89">
        <v>20</v>
      </c>
      <c r="D25" s="29"/>
      <c r="E25" s="30"/>
      <c r="F25" s="89"/>
      <c r="G25" s="25"/>
      <c r="H25" s="31"/>
      <c r="I25" s="93" t="str">
        <f t="shared" si="0"/>
        <v/>
      </c>
      <c r="J25" s="137"/>
      <c r="K25" s="28"/>
    </row>
    <row r="26" spans="1:15" s="24" customFormat="1" ht="12.75" x14ac:dyDescent="0.2">
      <c r="A26" s="59"/>
      <c r="B26" s="59"/>
      <c r="C26" s="89">
        <v>21</v>
      </c>
      <c r="D26" s="29"/>
      <c r="E26" s="30"/>
      <c r="F26" s="89"/>
      <c r="G26" s="25"/>
      <c r="H26" s="31"/>
      <c r="I26" s="93" t="str">
        <f t="shared" si="0"/>
        <v/>
      </c>
      <c r="J26" s="137"/>
      <c r="K26" s="28"/>
    </row>
    <row r="27" spans="1:15" s="24" customFormat="1" ht="12.75" x14ac:dyDescent="0.2">
      <c r="A27" s="59"/>
      <c r="B27" s="59"/>
      <c r="C27" s="89">
        <v>22</v>
      </c>
      <c r="D27" s="29"/>
      <c r="E27" s="30"/>
      <c r="F27" s="89"/>
      <c r="G27" s="25"/>
      <c r="H27" s="31"/>
      <c r="I27" s="93" t="str">
        <f t="shared" si="0"/>
        <v/>
      </c>
      <c r="J27" s="137"/>
      <c r="K27" s="28"/>
    </row>
    <row r="28" spans="1:15" s="24" customFormat="1" ht="12.75" x14ac:dyDescent="0.2">
      <c r="A28" s="59"/>
      <c r="B28" s="59"/>
      <c r="C28" s="89">
        <v>23</v>
      </c>
      <c r="D28" s="29"/>
      <c r="E28" s="30"/>
      <c r="F28" s="89"/>
      <c r="G28" s="25"/>
      <c r="H28" s="31"/>
      <c r="I28" s="93" t="str">
        <f t="shared" si="0"/>
        <v/>
      </c>
      <c r="J28" s="137"/>
      <c r="K28" s="28"/>
    </row>
    <row r="29" spans="1:15" s="24" customFormat="1" ht="12.75" x14ac:dyDescent="0.2">
      <c r="A29" s="59"/>
      <c r="B29" s="59"/>
      <c r="C29" s="89">
        <v>24</v>
      </c>
      <c r="D29" s="29"/>
      <c r="E29" s="30"/>
      <c r="F29" s="89"/>
      <c r="G29" s="25"/>
      <c r="H29" s="31"/>
      <c r="I29" s="93" t="str">
        <f t="shared" si="0"/>
        <v/>
      </c>
      <c r="J29" s="137"/>
      <c r="K29" s="28"/>
    </row>
    <row r="30" spans="1:15" s="24" customFormat="1" ht="12.75" x14ac:dyDescent="0.2">
      <c r="A30" s="59"/>
      <c r="B30" s="59"/>
      <c r="C30" s="89">
        <v>25</v>
      </c>
      <c r="D30" s="29"/>
      <c r="E30" s="30"/>
      <c r="F30" s="89"/>
      <c r="G30" s="25"/>
      <c r="H30" s="31"/>
      <c r="I30" s="93" t="str">
        <f t="shared" si="0"/>
        <v/>
      </c>
      <c r="J30" s="137"/>
      <c r="K30" s="28"/>
    </row>
    <row r="31" spans="1:15" s="24" customFormat="1" ht="12.75" x14ac:dyDescent="0.2">
      <c r="A31" s="59"/>
      <c r="B31" s="59"/>
      <c r="C31" s="89">
        <v>26</v>
      </c>
      <c r="D31" s="29"/>
      <c r="E31" s="30"/>
      <c r="F31" s="89"/>
      <c r="G31" s="25"/>
      <c r="H31" s="31"/>
      <c r="I31" s="93" t="str">
        <f t="shared" si="0"/>
        <v/>
      </c>
      <c r="J31" s="137"/>
      <c r="K31" s="28"/>
    </row>
    <row r="32" spans="1:15" s="24" customFormat="1" ht="12.75" x14ac:dyDescent="0.2">
      <c r="A32" s="59"/>
      <c r="B32" s="59"/>
      <c r="C32" s="89">
        <v>27</v>
      </c>
      <c r="D32" s="29"/>
      <c r="E32" s="30"/>
      <c r="F32" s="89"/>
      <c r="G32" s="25"/>
      <c r="H32" s="31"/>
      <c r="I32" s="93" t="str">
        <f t="shared" si="0"/>
        <v/>
      </c>
      <c r="J32" s="137"/>
      <c r="K32" s="28"/>
    </row>
    <row r="33" spans="1:12" s="24" customFormat="1" ht="12.75" x14ac:dyDescent="0.2">
      <c r="A33" s="59"/>
      <c r="B33" s="59"/>
      <c r="C33" s="89">
        <v>28</v>
      </c>
      <c r="D33" s="29"/>
      <c r="E33" s="30"/>
      <c r="F33" s="89"/>
      <c r="G33" s="25"/>
      <c r="H33" s="31"/>
      <c r="I33" s="93" t="str">
        <f t="shared" si="0"/>
        <v/>
      </c>
      <c r="J33" s="137"/>
      <c r="K33" s="28"/>
    </row>
    <row r="34" spans="1:12" s="24" customFormat="1" ht="12.75" x14ac:dyDescent="0.2">
      <c r="A34" s="59"/>
      <c r="B34" s="59"/>
      <c r="C34" s="89">
        <v>29</v>
      </c>
      <c r="D34" s="29"/>
      <c r="E34" s="30"/>
      <c r="F34" s="89"/>
      <c r="G34" s="25"/>
      <c r="H34" s="31"/>
      <c r="I34" s="93" t="str">
        <f t="shared" si="0"/>
        <v/>
      </c>
      <c r="J34" s="137"/>
      <c r="K34" s="28"/>
    </row>
    <row r="35" spans="1:12" s="24" customFormat="1" ht="12.75" x14ac:dyDescent="0.2">
      <c r="A35" s="59"/>
      <c r="B35" s="59"/>
      <c r="C35" s="89">
        <v>30</v>
      </c>
      <c r="D35" s="29"/>
      <c r="E35" s="30"/>
      <c r="F35" s="89"/>
      <c r="G35" s="25"/>
      <c r="H35" s="31"/>
      <c r="I35" s="93" t="str">
        <f t="shared" si="0"/>
        <v/>
      </c>
      <c r="J35" s="137"/>
      <c r="K35" s="28"/>
    </row>
    <row r="36" spans="1:12" s="24" customFormat="1" ht="12.75" x14ac:dyDescent="0.2">
      <c r="A36" s="59"/>
      <c r="B36" s="59"/>
      <c r="C36" s="89">
        <v>31</v>
      </c>
      <c r="D36" s="29"/>
      <c r="E36" s="30"/>
      <c r="F36" s="89"/>
      <c r="G36" s="25"/>
      <c r="H36" s="31"/>
      <c r="I36" s="93" t="str">
        <f t="shared" si="0"/>
        <v/>
      </c>
      <c r="J36" s="137"/>
      <c r="K36" s="28"/>
    </row>
    <row r="37" spans="1:12" s="24" customFormat="1" ht="12.75" x14ac:dyDescent="0.2">
      <c r="A37" s="59"/>
      <c r="B37" s="59"/>
      <c r="C37" s="89">
        <v>32</v>
      </c>
      <c r="D37" s="29"/>
      <c r="E37" s="30"/>
      <c r="F37" s="89"/>
      <c r="G37" s="25"/>
      <c r="H37" s="31"/>
      <c r="I37" s="93" t="str">
        <f t="shared" si="0"/>
        <v/>
      </c>
      <c r="J37" s="137"/>
      <c r="K37" s="28"/>
    </row>
    <row r="38" spans="1:12" s="24" customFormat="1" ht="12.75" x14ac:dyDescent="0.2">
      <c r="A38" s="59"/>
      <c r="B38" s="59"/>
      <c r="C38" s="89">
        <v>33</v>
      </c>
      <c r="D38" s="29"/>
      <c r="E38" s="30"/>
      <c r="F38" s="89"/>
      <c r="G38" s="25"/>
      <c r="H38" s="31"/>
      <c r="I38" s="93" t="str">
        <f t="shared" si="0"/>
        <v/>
      </c>
      <c r="J38" s="137"/>
      <c r="K38" s="28"/>
    </row>
    <row r="39" spans="1:12" s="24" customFormat="1" ht="12.75" x14ac:dyDescent="0.2">
      <c r="A39" s="59"/>
      <c r="B39" s="59"/>
      <c r="C39" s="89">
        <v>34</v>
      </c>
      <c r="D39" s="29"/>
      <c r="E39" s="30"/>
      <c r="F39" s="89"/>
      <c r="G39" s="25"/>
      <c r="H39" s="31"/>
      <c r="I39" s="93" t="str">
        <f t="shared" si="0"/>
        <v/>
      </c>
      <c r="J39" s="137"/>
      <c r="K39" s="28"/>
    </row>
    <row r="40" spans="1:12" s="24" customFormat="1" ht="12.75" x14ac:dyDescent="0.2">
      <c r="A40" s="59"/>
      <c r="B40" s="59"/>
      <c r="C40" s="89">
        <v>35</v>
      </c>
      <c r="D40" s="29"/>
      <c r="E40" s="30"/>
      <c r="F40" s="89"/>
      <c r="G40" s="25"/>
      <c r="H40" s="31"/>
      <c r="I40" s="93" t="str">
        <f t="shared" si="0"/>
        <v/>
      </c>
      <c r="J40" s="137"/>
      <c r="K40" s="28"/>
    </row>
    <row r="41" spans="1:12" s="24" customFormat="1" ht="12.75" x14ac:dyDescent="0.2">
      <c r="A41" s="59"/>
      <c r="B41" s="59"/>
      <c r="C41" s="89">
        <v>36</v>
      </c>
      <c r="D41" s="29"/>
      <c r="E41" s="30"/>
      <c r="F41" s="89"/>
      <c r="G41" s="25"/>
      <c r="H41" s="31"/>
      <c r="I41" s="93" t="str">
        <f t="shared" si="0"/>
        <v/>
      </c>
      <c r="J41" s="137"/>
      <c r="K41" s="28"/>
    </row>
    <row r="42" spans="1:12" s="24" customFormat="1" ht="12.75" x14ac:dyDescent="0.2">
      <c r="A42" s="59"/>
      <c r="B42" s="59"/>
      <c r="C42" s="89">
        <v>37</v>
      </c>
      <c r="D42" s="29"/>
      <c r="E42" s="30"/>
      <c r="F42" s="89"/>
      <c r="G42" s="25"/>
      <c r="H42" s="31"/>
      <c r="I42" s="93" t="str">
        <f t="shared" si="0"/>
        <v/>
      </c>
      <c r="J42" s="137"/>
      <c r="K42" s="28"/>
    </row>
    <row r="43" spans="1:12" s="24" customFormat="1" ht="12.75" x14ac:dyDescent="0.2">
      <c r="A43" s="59"/>
      <c r="B43" s="59"/>
      <c r="C43" s="89">
        <v>38</v>
      </c>
      <c r="D43" s="29"/>
      <c r="E43" s="30"/>
      <c r="F43" s="89"/>
      <c r="G43" s="25"/>
      <c r="H43" s="31"/>
      <c r="I43" s="93" t="str">
        <f t="shared" si="0"/>
        <v/>
      </c>
      <c r="J43" s="137"/>
      <c r="K43" s="28"/>
    </row>
    <row r="44" spans="1:12" s="24" customFormat="1" ht="12.75" x14ac:dyDescent="0.2">
      <c r="A44" s="59"/>
      <c r="B44" s="59"/>
      <c r="C44" s="89">
        <v>39</v>
      </c>
      <c r="D44" s="29"/>
      <c r="E44" s="30"/>
      <c r="F44" s="89"/>
      <c r="G44" s="25"/>
      <c r="H44" s="31"/>
      <c r="I44" s="93" t="str">
        <f t="shared" si="0"/>
        <v/>
      </c>
      <c r="J44" s="137"/>
      <c r="K44" s="28"/>
      <c r="L44" s="53"/>
    </row>
    <row r="45" spans="1:12" s="24" customFormat="1" ht="12.75" x14ac:dyDescent="0.2">
      <c r="A45" s="59"/>
      <c r="B45" s="59"/>
      <c r="C45" s="89">
        <v>40</v>
      </c>
      <c r="D45" s="29"/>
      <c r="E45" s="30"/>
      <c r="F45" s="89"/>
      <c r="G45" s="25"/>
      <c r="H45" s="31"/>
      <c r="I45" s="93" t="str">
        <f t="shared" si="0"/>
        <v/>
      </c>
      <c r="J45" s="137"/>
      <c r="K45" s="28"/>
      <c r="L45" s="53"/>
    </row>
    <row r="46" spans="1:12" s="24" customFormat="1" ht="12.75" x14ac:dyDescent="0.2">
      <c r="A46" s="59"/>
      <c r="B46" s="59"/>
      <c r="C46" s="89">
        <v>41</v>
      </c>
      <c r="D46" s="29"/>
      <c r="E46" s="30"/>
      <c r="F46" s="89"/>
      <c r="G46" s="25"/>
      <c r="H46" s="31"/>
      <c r="I46" s="93" t="str">
        <f t="shared" si="0"/>
        <v/>
      </c>
      <c r="J46" s="137"/>
      <c r="K46" s="28"/>
      <c r="L46" s="53"/>
    </row>
    <row r="47" spans="1:12" s="24" customFormat="1" ht="12.75" x14ac:dyDescent="0.2">
      <c r="A47" s="59"/>
      <c r="B47" s="59"/>
      <c r="C47" s="89">
        <v>42</v>
      </c>
      <c r="D47" s="29"/>
      <c r="E47" s="30"/>
      <c r="F47" s="89"/>
      <c r="G47" s="25"/>
      <c r="H47" s="31"/>
      <c r="I47" s="93" t="str">
        <f t="shared" si="0"/>
        <v/>
      </c>
      <c r="J47" s="137"/>
      <c r="K47" s="28"/>
      <c r="L47" s="53"/>
    </row>
    <row r="48" spans="1:12" s="24" customFormat="1" ht="12.75" x14ac:dyDescent="0.2">
      <c r="A48" s="59"/>
      <c r="B48" s="59"/>
      <c r="C48" s="89">
        <v>43</v>
      </c>
      <c r="D48" s="29"/>
      <c r="E48" s="30"/>
      <c r="F48" s="89"/>
      <c r="G48" s="25"/>
      <c r="H48" s="31"/>
      <c r="I48" s="93" t="str">
        <f t="shared" si="0"/>
        <v/>
      </c>
      <c r="J48" s="137"/>
      <c r="K48" s="28"/>
      <c r="L48" s="53"/>
    </row>
    <row r="49" spans="1:12" s="24" customFormat="1" ht="12.75" x14ac:dyDescent="0.2">
      <c r="A49" s="59"/>
      <c r="B49" s="59"/>
      <c r="C49" s="89">
        <v>44</v>
      </c>
      <c r="D49" s="29"/>
      <c r="E49" s="30"/>
      <c r="F49" s="89"/>
      <c r="G49" s="25"/>
      <c r="H49" s="31"/>
      <c r="I49" s="93" t="str">
        <f t="shared" si="0"/>
        <v/>
      </c>
      <c r="J49" s="137"/>
      <c r="K49" s="28"/>
      <c r="L49" s="53"/>
    </row>
    <row r="50" spans="1:12" s="24" customFormat="1" ht="12.75" x14ac:dyDescent="0.2">
      <c r="A50" s="59"/>
      <c r="B50" s="59"/>
      <c r="C50" s="89">
        <v>45</v>
      </c>
      <c r="D50" s="29"/>
      <c r="E50" s="30"/>
      <c r="F50" s="89"/>
      <c r="G50" s="25"/>
      <c r="H50" s="31"/>
      <c r="I50" s="93" t="str">
        <f t="shared" si="0"/>
        <v/>
      </c>
      <c r="J50" s="137"/>
      <c r="K50" s="28"/>
    </row>
    <row r="51" spans="1:12" s="24" customFormat="1" ht="12.75" x14ac:dyDescent="0.2">
      <c r="A51" s="59"/>
      <c r="B51" s="59"/>
      <c r="C51" s="89">
        <v>46</v>
      </c>
      <c r="D51" s="29"/>
      <c r="E51" s="30"/>
      <c r="F51" s="89"/>
      <c r="G51" s="25"/>
      <c r="H51" s="31"/>
      <c r="I51" s="93" t="str">
        <f t="shared" si="0"/>
        <v/>
      </c>
      <c r="J51" s="137"/>
      <c r="K51" s="28"/>
    </row>
    <row r="52" spans="1:12" s="24" customFormat="1" ht="12.75" x14ac:dyDescent="0.2">
      <c r="A52" s="59"/>
      <c r="B52" s="59"/>
      <c r="C52" s="89">
        <v>47</v>
      </c>
      <c r="D52" s="29"/>
      <c r="E52" s="30"/>
      <c r="F52" s="89"/>
      <c r="G52" s="25"/>
      <c r="H52" s="31"/>
      <c r="I52" s="93" t="str">
        <f t="shared" si="0"/>
        <v/>
      </c>
      <c r="J52" s="137"/>
      <c r="K52" s="28"/>
    </row>
    <row r="53" spans="1:12" s="24" customFormat="1" ht="12.75" x14ac:dyDescent="0.2">
      <c r="A53" s="59"/>
      <c r="B53" s="59"/>
      <c r="C53" s="89">
        <v>48</v>
      </c>
      <c r="D53" s="29"/>
      <c r="E53" s="30"/>
      <c r="F53" s="89"/>
      <c r="G53" s="25"/>
      <c r="H53" s="31"/>
      <c r="I53" s="93" t="str">
        <f t="shared" si="0"/>
        <v/>
      </c>
      <c r="J53" s="137"/>
      <c r="K53" s="28"/>
    </row>
    <row r="54" spans="1:12" s="24" customFormat="1" ht="12.75" x14ac:dyDescent="0.2">
      <c r="A54" s="59"/>
      <c r="B54" s="59"/>
      <c r="C54" s="89">
        <v>49</v>
      </c>
      <c r="D54" s="29"/>
      <c r="E54" s="30"/>
      <c r="F54" s="89"/>
      <c r="G54" s="25"/>
      <c r="H54" s="31"/>
      <c r="I54" s="93" t="str">
        <f t="shared" si="0"/>
        <v/>
      </c>
      <c r="J54" s="137"/>
      <c r="K54" s="28"/>
    </row>
    <row r="55" spans="1:12" s="24" customFormat="1" ht="12.75" x14ac:dyDescent="0.2">
      <c r="A55" s="59"/>
      <c r="B55" s="59"/>
      <c r="C55" s="89">
        <v>50</v>
      </c>
      <c r="D55" s="29"/>
      <c r="E55" s="30"/>
      <c r="F55" s="89"/>
      <c r="G55" s="25"/>
      <c r="H55" s="31"/>
      <c r="I55" s="93" t="str">
        <f t="shared" si="0"/>
        <v/>
      </c>
      <c r="J55" s="137"/>
      <c r="K55" s="28"/>
    </row>
    <row r="56" spans="1:12" s="24" customFormat="1" ht="12.75" x14ac:dyDescent="0.2">
      <c r="A56" s="59"/>
      <c r="B56" s="59"/>
      <c r="C56" s="89">
        <v>51</v>
      </c>
      <c r="D56" s="29"/>
      <c r="E56" s="30"/>
      <c r="F56" s="89"/>
      <c r="G56" s="25"/>
      <c r="H56" s="31"/>
      <c r="I56" s="93" t="str">
        <f t="shared" si="0"/>
        <v/>
      </c>
      <c r="J56" s="137"/>
      <c r="K56" s="28"/>
    </row>
    <row r="57" spans="1:12" s="24" customFormat="1" ht="12.75" x14ac:dyDescent="0.2">
      <c r="A57" s="59"/>
      <c r="B57" s="59"/>
      <c r="C57" s="89">
        <v>52</v>
      </c>
      <c r="D57" s="29"/>
      <c r="E57" s="30"/>
      <c r="F57" s="89"/>
      <c r="G57" s="25"/>
      <c r="H57" s="31"/>
      <c r="I57" s="93" t="str">
        <f t="shared" si="0"/>
        <v/>
      </c>
      <c r="J57" s="137"/>
      <c r="K57" s="28"/>
    </row>
    <row r="58" spans="1:12" s="24" customFormat="1" ht="12.75" x14ac:dyDescent="0.2">
      <c r="A58" s="59"/>
      <c r="B58" s="59"/>
      <c r="C58" s="89">
        <v>53</v>
      </c>
      <c r="D58" s="29"/>
      <c r="E58" s="30"/>
      <c r="F58" s="89"/>
      <c r="G58" s="25"/>
      <c r="H58" s="31"/>
      <c r="I58" s="93" t="str">
        <f t="shared" si="0"/>
        <v/>
      </c>
      <c r="J58" s="137"/>
      <c r="K58" s="28"/>
    </row>
    <row r="59" spans="1:12" s="24" customFormat="1" ht="12.75" x14ac:dyDescent="0.2">
      <c r="A59" s="59"/>
      <c r="B59" s="59"/>
      <c r="C59" s="89">
        <v>54</v>
      </c>
      <c r="D59" s="29"/>
      <c r="E59" s="30"/>
      <c r="F59" s="89"/>
      <c r="G59" s="25"/>
      <c r="H59" s="31"/>
      <c r="I59" s="93" t="str">
        <f t="shared" si="0"/>
        <v/>
      </c>
      <c r="J59" s="137"/>
      <c r="K59" s="28"/>
    </row>
    <row r="60" spans="1:12" s="24" customFormat="1" ht="12.75" x14ac:dyDescent="0.2">
      <c r="A60" s="59"/>
      <c r="B60" s="59"/>
      <c r="C60" s="89">
        <v>55</v>
      </c>
      <c r="D60" s="29"/>
      <c r="E60" s="30"/>
      <c r="F60" s="89"/>
      <c r="G60" s="25"/>
      <c r="H60" s="31"/>
      <c r="I60" s="93" t="str">
        <f t="shared" si="0"/>
        <v/>
      </c>
      <c r="J60" s="137"/>
      <c r="K60" s="28"/>
    </row>
    <row r="61" spans="1:12" s="24" customFormat="1" ht="12.75" x14ac:dyDescent="0.2">
      <c r="A61" s="59"/>
      <c r="B61" s="59"/>
      <c r="C61" s="89">
        <v>56</v>
      </c>
      <c r="D61" s="29"/>
      <c r="E61" s="30"/>
      <c r="F61" s="89"/>
      <c r="G61" s="25"/>
      <c r="H61" s="31"/>
      <c r="I61" s="93" t="str">
        <f t="shared" si="0"/>
        <v/>
      </c>
      <c r="J61" s="137"/>
      <c r="K61" s="28"/>
    </row>
    <row r="62" spans="1:12" s="24" customFormat="1" ht="12.75" x14ac:dyDescent="0.2">
      <c r="A62" s="59"/>
      <c r="B62" s="59"/>
      <c r="C62" s="89">
        <v>57</v>
      </c>
      <c r="D62" s="29"/>
      <c r="E62" s="30"/>
      <c r="F62" s="89"/>
      <c r="G62" s="25"/>
      <c r="H62" s="31"/>
      <c r="I62" s="93" t="str">
        <f t="shared" si="0"/>
        <v/>
      </c>
      <c r="J62" s="137"/>
      <c r="K62" s="28"/>
    </row>
    <row r="63" spans="1:12" s="24" customFormat="1" ht="12.75" x14ac:dyDescent="0.2">
      <c r="A63" s="59"/>
      <c r="B63" s="59"/>
      <c r="C63" s="89">
        <v>58</v>
      </c>
      <c r="D63" s="29"/>
      <c r="E63" s="30"/>
      <c r="F63" s="89"/>
      <c r="G63" s="25"/>
      <c r="H63" s="31"/>
      <c r="I63" s="93" t="str">
        <f t="shared" si="0"/>
        <v/>
      </c>
      <c r="J63" s="137"/>
      <c r="K63" s="28"/>
    </row>
    <row r="64" spans="1:12" s="24" customFormat="1" ht="12.75" x14ac:dyDescent="0.2">
      <c r="A64" s="59"/>
      <c r="B64" s="59"/>
      <c r="C64" s="89">
        <v>59</v>
      </c>
      <c r="D64" s="29"/>
      <c r="E64" s="30"/>
      <c r="F64" s="89"/>
      <c r="G64" s="25"/>
      <c r="H64" s="31"/>
      <c r="I64" s="93" t="str">
        <f t="shared" si="0"/>
        <v/>
      </c>
      <c r="J64" s="137"/>
      <c r="K64" s="28"/>
    </row>
    <row r="65" spans="1:11" s="24" customFormat="1" ht="12.75" x14ac:dyDescent="0.2">
      <c r="A65" s="59"/>
      <c r="B65" s="59"/>
      <c r="C65" s="89">
        <v>60</v>
      </c>
      <c r="D65" s="29"/>
      <c r="E65" s="30"/>
      <c r="F65" s="89"/>
      <c r="G65" s="25"/>
      <c r="H65" s="31"/>
      <c r="I65" s="93" t="str">
        <f t="shared" si="0"/>
        <v/>
      </c>
      <c r="J65" s="137"/>
      <c r="K65" s="28"/>
    </row>
    <row r="66" spans="1:11" s="24" customFormat="1" ht="12.75" x14ac:dyDescent="0.2">
      <c r="A66" s="59"/>
      <c r="B66" s="59"/>
      <c r="C66" s="89">
        <v>61</v>
      </c>
      <c r="D66" s="29"/>
      <c r="E66" s="30"/>
      <c r="F66" s="89"/>
      <c r="G66" s="25"/>
      <c r="H66" s="31"/>
      <c r="I66" s="93" t="str">
        <f t="shared" si="0"/>
        <v/>
      </c>
      <c r="J66" s="137"/>
      <c r="K66" s="28"/>
    </row>
    <row r="67" spans="1:11" s="24" customFormat="1" ht="12.75" x14ac:dyDescent="0.2">
      <c r="A67" s="59"/>
      <c r="B67" s="59"/>
      <c r="C67" s="89">
        <v>62</v>
      </c>
      <c r="D67" s="29"/>
      <c r="E67" s="30"/>
      <c r="F67" s="89"/>
      <c r="G67" s="25"/>
      <c r="H67" s="31"/>
      <c r="I67" s="93" t="str">
        <f t="shared" si="0"/>
        <v/>
      </c>
      <c r="J67" s="137"/>
      <c r="K67" s="28"/>
    </row>
    <row r="68" spans="1:11" s="24" customFormat="1" ht="12.75" x14ac:dyDescent="0.2">
      <c r="A68" s="59"/>
      <c r="B68" s="59"/>
      <c r="C68" s="89">
        <v>63</v>
      </c>
      <c r="D68" s="29"/>
      <c r="E68" s="30"/>
      <c r="F68" s="89"/>
      <c r="G68" s="25"/>
      <c r="H68" s="31"/>
      <c r="I68" s="93" t="str">
        <f t="shared" si="0"/>
        <v/>
      </c>
      <c r="J68" s="137"/>
      <c r="K68" s="28"/>
    </row>
    <row r="69" spans="1:11" s="24" customFormat="1" ht="12.75" x14ac:dyDescent="0.2">
      <c r="A69" s="59"/>
      <c r="B69" s="59"/>
      <c r="C69" s="89">
        <v>64</v>
      </c>
      <c r="D69" s="29"/>
      <c r="E69" s="30"/>
      <c r="F69" s="89"/>
      <c r="G69" s="25"/>
      <c r="H69" s="31"/>
      <c r="I69" s="93" t="str">
        <f t="shared" si="0"/>
        <v/>
      </c>
      <c r="J69" s="137"/>
      <c r="K69" s="28"/>
    </row>
    <row r="70" spans="1:11" s="24" customFormat="1" ht="12.75" x14ac:dyDescent="0.2">
      <c r="A70" s="59"/>
      <c r="B70" s="59"/>
      <c r="C70" s="89">
        <v>65</v>
      </c>
      <c r="D70" s="29"/>
      <c r="E70" s="30"/>
      <c r="F70" s="89"/>
      <c r="G70" s="25"/>
      <c r="H70" s="31"/>
      <c r="I70" s="93" t="str">
        <f t="shared" si="0"/>
        <v/>
      </c>
      <c r="J70" s="137"/>
      <c r="K70" s="28"/>
    </row>
    <row r="71" spans="1:11" s="24" customFormat="1" ht="12.75" x14ac:dyDescent="0.2">
      <c r="A71" s="59"/>
      <c r="B71" s="59"/>
      <c r="C71" s="89">
        <v>66</v>
      </c>
      <c r="D71" s="29"/>
      <c r="E71" s="30"/>
      <c r="F71" s="89"/>
      <c r="G71" s="25"/>
      <c r="H71" s="31"/>
      <c r="I71" s="93" t="str">
        <f t="shared" ref="I71:I134" si="1">IF(G71*H71&lt;&gt;0,G71*H71,"")</f>
        <v/>
      </c>
      <c r="J71" s="137"/>
      <c r="K71" s="28"/>
    </row>
    <row r="72" spans="1:11" s="24" customFormat="1" ht="12.75" x14ac:dyDescent="0.2">
      <c r="A72" s="59"/>
      <c r="B72" s="59"/>
      <c r="C72" s="89">
        <v>67</v>
      </c>
      <c r="D72" s="29"/>
      <c r="E72" s="30"/>
      <c r="F72" s="89"/>
      <c r="G72" s="25"/>
      <c r="H72" s="31"/>
      <c r="I72" s="93" t="str">
        <f t="shared" si="1"/>
        <v/>
      </c>
      <c r="J72" s="137"/>
      <c r="K72" s="28"/>
    </row>
    <row r="73" spans="1:11" s="24" customFormat="1" ht="12.75" x14ac:dyDescent="0.2">
      <c r="A73" s="59"/>
      <c r="B73" s="59"/>
      <c r="C73" s="89">
        <v>68</v>
      </c>
      <c r="D73" s="29"/>
      <c r="E73" s="30"/>
      <c r="F73" s="89"/>
      <c r="G73" s="25"/>
      <c r="H73" s="31"/>
      <c r="I73" s="93" t="str">
        <f t="shared" si="1"/>
        <v/>
      </c>
      <c r="J73" s="137"/>
      <c r="K73" s="28"/>
    </row>
    <row r="74" spans="1:11" s="24" customFormat="1" ht="12.75" x14ac:dyDescent="0.2">
      <c r="A74" s="59"/>
      <c r="B74" s="59"/>
      <c r="C74" s="89">
        <v>69</v>
      </c>
      <c r="D74" s="29"/>
      <c r="E74" s="30"/>
      <c r="F74" s="89"/>
      <c r="G74" s="25"/>
      <c r="H74" s="31"/>
      <c r="I74" s="93" t="str">
        <f t="shared" si="1"/>
        <v/>
      </c>
      <c r="J74" s="137"/>
      <c r="K74" s="28"/>
    </row>
    <row r="75" spans="1:11" s="24" customFormat="1" ht="12.75" x14ac:dyDescent="0.2">
      <c r="A75" s="59"/>
      <c r="B75" s="59"/>
      <c r="C75" s="89">
        <v>70</v>
      </c>
      <c r="D75" s="29"/>
      <c r="E75" s="30"/>
      <c r="F75" s="89"/>
      <c r="G75" s="25"/>
      <c r="H75" s="31"/>
      <c r="I75" s="93" t="str">
        <f t="shared" si="1"/>
        <v/>
      </c>
      <c r="J75" s="137"/>
      <c r="K75" s="28"/>
    </row>
    <row r="76" spans="1:11" s="24" customFormat="1" ht="12.75" x14ac:dyDescent="0.2">
      <c r="A76" s="59"/>
      <c r="B76" s="59"/>
      <c r="C76" s="89">
        <v>71</v>
      </c>
      <c r="D76" s="29"/>
      <c r="E76" s="30"/>
      <c r="F76" s="89"/>
      <c r="G76" s="25"/>
      <c r="H76" s="31"/>
      <c r="I76" s="93" t="str">
        <f t="shared" si="1"/>
        <v/>
      </c>
      <c r="J76" s="137"/>
      <c r="K76" s="28"/>
    </row>
    <row r="77" spans="1:11" s="24" customFormat="1" ht="12.75" x14ac:dyDescent="0.2">
      <c r="A77" s="59"/>
      <c r="B77" s="59"/>
      <c r="C77" s="89">
        <v>72</v>
      </c>
      <c r="D77" s="29"/>
      <c r="E77" s="30"/>
      <c r="F77" s="89"/>
      <c r="G77" s="25"/>
      <c r="H77" s="31"/>
      <c r="I77" s="93" t="str">
        <f t="shared" si="1"/>
        <v/>
      </c>
      <c r="J77" s="137"/>
      <c r="K77" s="28"/>
    </row>
    <row r="78" spans="1:11" s="24" customFormat="1" ht="12.75" x14ac:dyDescent="0.2">
      <c r="A78" s="59"/>
      <c r="B78" s="59"/>
      <c r="C78" s="89">
        <v>73</v>
      </c>
      <c r="D78" s="29"/>
      <c r="E78" s="30"/>
      <c r="F78" s="89"/>
      <c r="G78" s="25"/>
      <c r="H78" s="31"/>
      <c r="I78" s="93" t="str">
        <f t="shared" si="1"/>
        <v/>
      </c>
      <c r="J78" s="137"/>
      <c r="K78" s="28"/>
    </row>
    <row r="79" spans="1:11" s="24" customFormat="1" ht="12.75" x14ac:dyDescent="0.2">
      <c r="A79" s="59"/>
      <c r="B79" s="59"/>
      <c r="C79" s="89">
        <v>74</v>
      </c>
      <c r="D79" s="29"/>
      <c r="E79" s="30"/>
      <c r="F79" s="89"/>
      <c r="G79" s="25"/>
      <c r="H79" s="31"/>
      <c r="I79" s="93" t="str">
        <f t="shared" si="1"/>
        <v/>
      </c>
      <c r="J79" s="137"/>
      <c r="K79" s="28"/>
    </row>
    <row r="80" spans="1:11" s="24" customFormat="1" ht="12.75" x14ac:dyDescent="0.2">
      <c r="A80" s="59"/>
      <c r="B80" s="59"/>
      <c r="C80" s="89">
        <v>75</v>
      </c>
      <c r="D80" s="29"/>
      <c r="E80" s="30"/>
      <c r="F80" s="89"/>
      <c r="G80" s="25"/>
      <c r="H80" s="31"/>
      <c r="I80" s="93" t="str">
        <f t="shared" si="1"/>
        <v/>
      </c>
      <c r="J80" s="137"/>
      <c r="K80" s="28"/>
    </row>
    <row r="81" spans="1:11" s="24" customFormat="1" ht="12.75" x14ac:dyDescent="0.2">
      <c r="A81" s="59"/>
      <c r="B81" s="59"/>
      <c r="C81" s="89">
        <v>76</v>
      </c>
      <c r="D81" s="29"/>
      <c r="E81" s="30"/>
      <c r="F81" s="89"/>
      <c r="G81" s="25"/>
      <c r="H81" s="31"/>
      <c r="I81" s="93" t="str">
        <f t="shared" si="1"/>
        <v/>
      </c>
      <c r="J81" s="137"/>
      <c r="K81" s="28"/>
    </row>
    <row r="82" spans="1:11" s="24" customFormat="1" ht="12.75" x14ac:dyDescent="0.2">
      <c r="A82" s="59"/>
      <c r="B82" s="59"/>
      <c r="C82" s="89">
        <v>77</v>
      </c>
      <c r="D82" s="29"/>
      <c r="E82" s="30"/>
      <c r="F82" s="89"/>
      <c r="G82" s="25"/>
      <c r="H82" s="31"/>
      <c r="I82" s="93" t="str">
        <f t="shared" si="1"/>
        <v/>
      </c>
      <c r="J82" s="137"/>
      <c r="K82" s="28"/>
    </row>
    <row r="83" spans="1:11" s="24" customFormat="1" ht="12.75" x14ac:dyDescent="0.2">
      <c r="A83" s="59"/>
      <c r="B83" s="59"/>
      <c r="C83" s="89">
        <v>78</v>
      </c>
      <c r="D83" s="29"/>
      <c r="E83" s="30"/>
      <c r="F83" s="89"/>
      <c r="G83" s="25"/>
      <c r="H83" s="31"/>
      <c r="I83" s="93" t="str">
        <f t="shared" si="1"/>
        <v/>
      </c>
      <c r="J83" s="137"/>
      <c r="K83" s="28"/>
    </row>
    <row r="84" spans="1:11" s="24" customFormat="1" ht="12.75" x14ac:dyDescent="0.2">
      <c r="A84" s="59"/>
      <c r="B84" s="59"/>
      <c r="C84" s="89">
        <v>79</v>
      </c>
      <c r="D84" s="29"/>
      <c r="E84" s="30"/>
      <c r="F84" s="89"/>
      <c r="G84" s="25"/>
      <c r="H84" s="31"/>
      <c r="I84" s="93" t="str">
        <f t="shared" si="1"/>
        <v/>
      </c>
      <c r="J84" s="137"/>
      <c r="K84" s="28"/>
    </row>
    <row r="85" spans="1:11" s="24" customFormat="1" ht="12.75" x14ac:dyDescent="0.2">
      <c r="A85" s="59"/>
      <c r="B85" s="59"/>
      <c r="C85" s="89">
        <v>80</v>
      </c>
      <c r="D85" s="29"/>
      <c r="E85" s="30"/>
      <c r="F85" s="89"/>
      <c r="G85" s="25"/>
      <c r="H85" s="31"/>
      <c r="I85" s="93" t="str">
        <f t="shared" si="1"/>
        <v/>
      </c>
      <c r="J85" s="137"/>
      <c r="K85" s="28"/>
    </row>
    <row r="86" spans="1:11" s="24" customFormat="1" ht="12.75" x14ac:dyDescent="0.2">
      <c r="A86" s="59"/>
      <c r="B86" s="59"/>
      <c r="C86" s="89">
        <v>81</v>
      </c>
      <c r="D86" s="29"/>
      <c r="E86" s="30"/>
      <c r="F86" s="89"/>
      <c r="G86" s="25"/>
      <c r="H86" s="31"/>
      <c r="I86" s="93" t="str">
        <f t="shared" si="1"/>
        <v/>
      </c>
      <c r="J86" s="137"/>
      <c r="K86" s="28"/>
    </row>
    <row r="87" spans="1:11" s="24" customFormat="1" ht="12.75" x14ac:dyDescent="0.2">
      <c r="A87" s="59"/>
      <c r="B87" s="59"/>
      <c r="C87" s="89">
        <v>82</v>
      </c>
      <c r="D87" s="29"/>
      <c r="E87" s="30"/>
      <c r="F87" s="89"/>
      <c r="G87" s="25"/>
      <c r="H87" s="31"/>
      <c r="I87" s="93" t="str">
        <f t="shared" si="1"/>
        <v/>
      </c>
      <c r="J87" s="137"/>
      <c r="K87" s="28"/>
    </row>
    <row r="88" spans="1:11" s="24" customFormat="1" ht="12.75" x14ac:dyDescent="0.2">
      <c r="A88" s="59"/>
      <c r="B88" s="59"/>
      <c r="C88" s="89">
        <v>83</v>
      </c>
      <c r="D88" s="29"/>
      <c r="E88" s="30"/>
      <c r="F88" s="89"/>
      <c r="G88" s="25"/>
      <c r="H88" s="31"/>
      <c r="I88" s="93" t="str">
        <f t="shared" si="1"/>
        <v/>
      </c>
      <c r="J88" s="137"/>
      <c r="K88" s="28"/>
    </row>
    <row r="89" spans="1:11" s="24" customFormat="1" ht="12.75" x14ac:dyDescent="0.2">
      <c r="A89" s="59"/>
      <c r="B89" s="59"/>
      <c r="C89" s="89">
        <v>84</v>
      </c>
      <c r="D89" s="29"/>
      <c r="E89" s="30"/>
      <c r="F89" s="89"/>
      <c r="G89" s="25"/>
      <c r="H89" s="31"/>
      <c r="I89" s="93" t="str">
        <f t="shared" si="1"/>
        <v/>
      </c>
      <c r="J89" s="137"/>
      <c r="K89" s="28"/>
    </row>
    <row r="90" spans="1:11" s="24" customFormat="1" ht="12.75" x14ac:dyDescent="0.2">
      <c r="A90" s="59"/>
      <c r="B90" s="59"/>
      <c r="C90" s="89">
        <v>85</v>
      </c>
      <c r="D90" s="33"/>
      <c r="E90" s="34"/>
      <c r="F90" s="89"/>
      <c r="G90" s="35"/>
      <c r="H90" s="36"/>
      <c r="I90" s="93" t="str">
        <f t="shared" si="1"/>
        <v/>
      </c>
      <c r="J90" s="137"/>
      <c r="K90" s="28"/>
    </row>
    <row r="91" spans="1:11" s="24" customFormat="1" ht="12.75" x14ac:dyDescent="0.2">
      <c r="A91" s="59"/>
      <c r="B91" s="59"/>
      <c r="C91" s="89">
        <v>86</v>
      </c>
      <c r="D91" s="29"/>
      <c r="E91" s="30"/>
      <c r="F91" s="89"/>
      <c r="G91" s="25"/>
      <c r="H91" s="31"/>
      <c r="I91" s="93" t="str">
        <f t="shared" si="1"/>
        <v/>
      </c>
      <c r="J91" s="137"/>
      <c r="K91" s="28"/>
    </row>
    <row r="92" spans="1:11" s="24" customFormat="1" ht="12.75" x14ac:dyDescent="0.2">
      <c r="A92" s="59"/>
      <c r="B92" s="59"/>
      <c r="C92" s="89">
        <v>87</v>
      </c>
      <c r="D92" s="33"/>
      <c r="E92" s="34"/>
      <c r="F92" s="89"/>
      <c r="G92" s="35"/>
      <c r="H92" s="36"/>
      <c r="I92" s="93" t="str">
        <f t="shared" si="1"/>
        <v/>
      </c>
      <c r="J92" s="137"/>
      <c r="K92" s="28"/>
    </row>
    <row r="93" spans="1:11" s="24" customFormat="1" ht="12.75" x14ac:dyDescent="0.2">
      <c r="A93" s="59"/>
      <c r="B93" s="59"/>
      <c r="C93" s="89">
        <v>88</v>
      </c>
      <c r="D93" s="29"/>
      <c r="E93" s="30"/>
      <c r="F93" s="89"/>
      <c r="G93" s="25"/>
      <c r="H93" s="31"/>
      <c r="I93" s="93" t="str">
        <f t="shared" si="1"/>
        <v/>
      </c>
      <c r="J93" s="137"/>
      <c r="K93" s="28"/>
    </row>
    <row r="94" spans="1:11" s="24" customFormat="1" ht="12.75" x14ac:dyDescent="0.2">
      <c r="A94" s="59"/>
      <c r="B94" s="59"/>
      <c r="C94" s="89">
        <v>89</v>
      </c>
      <c r="D94" s="33"/>
      <c r="E94" s="34"/>
      <c r="F94" s="89"/>
      <c r="G94" s="35"/>
      <c r="H94" s="36"/>
      <c r="I94" s="93" t="str">
        <f t="shared" si="1"/>
        <v/>
      </c>
      <c r="J94" s="137"/>
      <c r="K94" s="28"/>
    </row>
    <row r="95" spans="1:11" s="24" customFormat="1" ht="12.75" x14ac:dyDescent="0.2">
      <c r="A95" s="59"/>
      <c r="B95" s="59"/>
      <c r="C95" s="89">
        <v>90</v>
      </c>
      <c r="D95" s="29"/>
      <c r="E95" s="30"/>
      <c r="F95" s="89"/>
      <c r="G95" s="25"/>
      <c r="H95" s="31"/>
      <c r="I95" s="93" t="str">
        <f t="shared" si="1"/>
        <v/>
      </c>
      <c r="J95" s="137"/>
      <c r="K95" s="28"/>
    </row>
    <row r="96" spans="1:11" s="24" customFormat="1" ht="12.75" x14ac:dyDescent="0.2">
      <c r="A96" s="59"/>
      <c r="B96" s="59"/>
      <c r="C96" s="89">
        <v>91</v>
      </c>
      <c r="D96" s="29"/>
      <c r="E96" s="30"/>
      <c r="F96" s="89"/>
      <c r="G96" s="25"/>
      <c r="H96" s="31"/>
      <c r="I96" s="93" t="str">
        <f t="shared" si="1"/>
        <v/>
      </c>
      <c r="J96" s="137"/>
      <c r="K96" s="28"/>
    </row>
    <row r="97" spans="1:11" s="24" customFormat="1" ht="12.75" x14ac:dyDescent="0.2">
      <c r="A97" s="59"/>
      <c r="B97" s="59"/>
      <c r="C97" s="89">
        <v>92</v>
      </c>
      <c r="D97" s="29"/>
      <c r="E97" s="30"/>
      <c r="F97" s="89"/>
      <c r="G97" s="25"/>
      <c r="H97" s="31"/>
      <c r="I97" s="93" t="str">
        <f t="shared" si="1"/>
        <v/>
      </c>
      <c r="J97" s="137"/>
      <c r="K97" s="28"/>
    </row>
    <row r="98" spans="1:11" s="24" customFormat="1" ht="12.75" x14ac:dyDescent="0.2">
      <c r="A98" s="59"/>
      <c r="B98" s="59"/>
      <c r="C98" s="89">
        <v>93</v>
      </c>
      <c r="D98" s="95"/>
      <c r="E98" s="96"/>
      <c r="F98" s="89"/>
      <c r="G98" s="97"/>
      <c r="H98" s="98"/>
      <c r="I98" s="93" t="str">
        <f t="shared" si="1"/>
        <v/>
      </c>
      <c r="J98" s="137"/>
      <c r="K98" s="28"/>
    </row>
    <row r="99" spans="1:11" s="24" customFormat="1" ht="12.75" x14ac:dyDescent="0.2">
      <c r="A99" s="59"/>
      <c r="B99" s="59"/>
      <c r="C99" s="89">
        <v>94</v>
      </c>
      <c r="D99" s="29"/>
      <c r="E99" s="30"/>
      <c r="F99" s="89"/>
      <c r="G99" s="25"/>
      <c r="H99" s="31"/>
      <c r="I99" s="93" t="str">
        <f t="shared" si="1"/>
        <v/>
      </c>
      <c r="J99" s="137"/>
      <c r="K99" s="28"/>
    </row>
    <row r="100" spans="1:11" s="24" customFormat="1" ht="12.75" x14ac:dyDescent="0.2">
      <c r="A100" s="59"/>
      <c r="B100" s="59"/>
      <c r="C100" s="89">
        <v>95</v>
      </c>
      <c r="D100" s="33"/>
      <c r="E100" s="34"/>
      <c r="F100" s="89"/>
      <c r="G100" s="35"/>
      <c r="H100" s="36"/>
      <c r="I100" s="93" t="str">
        <f t="shared" si="1"/>
        <v/>
      </c>
      <c r="J100" s="137"/>
      <c r="K100" s="28"/>
    </row>
    <row r="101" spans="1:11" s="24" customFormat="1" ht="12.75" x14ac:dyDescent="0.2">
      <c r="A101" s="59"/>
      <c r="B101" s="59"/>
      <c r="C101" s="89">
        <v>96</v>
      </c>
      <c r="D101" s="29"/>
      <c r="E101" s="30"/>
      <c r="F101" s="89"/>
      <c r="G101" s="25"/>
      <c r="H101" s="31"/>
      <c r="I101" s="93" t="str">
        <f t="shared" si="1"/>
        <v/>
      </c>
      <c r="J101" s="137"/>
      <c r="K101" s="28"/>
    </row>
    <row r="102" spans="1:11" s="24" customFormat="1" ht="12.75" x14ac:dyDescent="0.2">
      <c r="A102" s="59"/>
      <c r="B102" s="59"/>
      <c r="C102" s="89">
        <v>97</v>
      </c>
      <c r="D102" s="29"/>
      <c r="E102" s="30"/>
      <c r="F102" s="89"/>
      <c r="G102" s="25"/>
      <c r="H102" s="31"/>
      <c r="I102" s="93" t="str">
        <f t="shared" si="1"/>
        <v/>
      </c>
      <c r="J102" s="137"/>
      <c r="K102" s="28"/>
    </row>
    <row r="103" spans="1:11" s="24" customFormat="1" ht="12.75" x14ac:dyDescent="0.2">
      <c r="A103" s="59"/>
      <c r="B103" s="59"/>
      <c r="C103" s="89">
        <v>98</v>
      </c>
      <c r="D103" s="29"/>
      <c r="E103" s="30"/>
      <c r="F103" s="89"/>
      <c r="G103" s="25"/>
      <c r="H103" s="31"/>
      <c r="I103" s="93" t="str">
        <f t="shared" si="1"/>
        <v/>
      </c>
      <c r="J103" s="137"/>
      <c r="K103" s="28"/>
    </row>
    <row r="104" spans="1:11" s="24" customFormat="1" ht="12.75" x14ac:dyDescent="0.2">
      <c r="A104" s="59"/>
      <c r="B104" s="59"/>
      <c r="C104" s="89">
        <v>99</v>
      </c>
      <c r="D104" s="29"/>
      <c r="E104" s="30"/>
      <c r="F104" s="89"/>
      <c r="G104" s="25"/>
      <c r="H104" s="31"/>
      <c r="I104" s="93" t="str">
        <f t="shared" si="1"/>
        <v/>
      </c>
      <c r="J104" s="137"/>
      <c r="K104" s="28"/>
    </row>
    <row r="105" spans="1:11" s="24" customFormat="1" ht="12.75" x14ac:dyDescent="0.2">
      <c r="A105" s="59"/>
      <c r="B105" s="59"/>
      <c r="C105" s="89">
        <v>100</v>
      </c>
      <c r="D105" s="29"/>
      <c r="E105" s="30"/>
      <c r="F105" s="89"/>
      <c r="G105" s="25"/>
      <c r="H105" s="31"/>
      <c r="I105" s="93" t="str">
        <f t="shared" si="1"/>
        <v/>
      </c>
      <c r="J105" s="137"/>
      <c r="K105" s="28"/>
    </row>
    <row r="106" spans="1:11" s="24" customFormat="1" ht="12.75" x14ac:dyDescent="0.2">
      <c r="A106" s="59"/>
      <c r="B106" s="59"/>
      <c r="C106" s="89">
        <v>101</v>
      </c>
      <c r="D106" s="29"/>
      <c r="E106" s="30"/>
      <c r="F106" s="89"/>
      <c r="G106" s="25"/>
      <c r="H106" s="31"/>
      <c r="I106" s="93" t="str">
        <f t="shared" si="1"/>
        <v/>
      </c>
      <c r="J106" s="137"/>
      <c r="K106" s="28"/>
    </row>
    <row r="107" spans="1:11" s="24" customFormat="1" ht="12.75" x14ac:dyDescent="0.2">
      <c r="A107" s="59"/>
      <c r="B107" s="59"/>
      <c r="C107" s="89">
        <v>102</v>
      </c>
      <c r="D107" s="29"/>
      <c r="E107" s="30"/>
      <c r="F107" s="89"/>
      <c r="G107" s="25"/>
      <c r="H107" s="31"/>
      <c r="I107" s="93" t="str">
        <f t="shared" si="1"/>
        <v/>
      </c>
      <c r="J107" s="137"/>
      <c r="K107" s="28"/>
    </row>
    <row r="108" spans="1:11" s="24" customFormat="1" ht="15" customHeight="1" x14ac:dyDescent="0.2">
      <c r="A108" s="59"/>
      <c r="B108" s="59"/>
      <c r="C108" s="89">
        <v>103</v>
      </c>
      <c r="D108" s="33"/>
      <c r="E108" s="51"/>
      <c r="F108" s="89"/>
      <c r="G108" s="35"/>
      <c r="H108" s="52"/>
      <c r="I108" s="93" t="str">
        <f t="shared" si="1"/>
        <v/>
      </c>
      <c r="J108" s="137"/>
      <c r="K108" s="28"/>
    </row>
    <row r="109" spans="1:11" s="24" customFormat="1" ht="12.75" x14ac:dyDescent="0.2">
      <c r="A109" s="59"/>
      <c r="B109" s="59"/>
      <c r="C109" s="89">
        <v>104</v>
      </c>
      <c r="D109" s="29"/>
      <c r="E109" s="48"/>
      <c r="F109" s="89"/>
      <c r="G109" s="25"/>
      <c r="H109" s="31"/>
      <c r="I109" s="93" t="str">
        <f t="shared" si="1"/>
        <v/>
      </c>
      <c r="J109" s="136"/>
      <c r="K109" s="28"/>
    </row>
    <row r="110" spans="1:11" s="24" customFormat="1" ht="12.75" x14ac:dyDescent="0.2">
      <c r="A110" s="59"/>
      <c r="B110" s="59"/>
      <c r="C110" s="89">
        <v>105</v>
      </c>
      <c r="D110" s="29"/>
      <c r="E110" s="30"/>
      <c r="F110" s="89"/>
      <c r="G110" s="25"/>
      <c r="H110" s="31"/>
      <c r="I110" s="93" t="str">
        <f t="shared" si="1"/>
        <v/>
      </c>
      <c r="J110" s="136"/>
      <c r="K110" s="28"/>
    </row>
    <row r="111" spans="1:11" s="24" customFormat="1" ht="12.75" x14ac:dyDescent="0.2">
      <c r="A111" s="59"/>
      <c r="B111" s="59"/>
      <c r="C111" s="89">
        <v>106</v>
      </c>
      <c r="D111" s="29"/>
      <c r="E111" s="30"/>
      <c r="F111" s="89"/>
      <c r="G111" s="25"/>
      <c r="H111" s="31"/>
      <c r="I111" s="93" t="str">
        <f t="shared" si="1"/>
        <v/>
      </c>
      <c r="J111" s="136"/>
      <c r="K111" s="28"/>
    </row>
    <row r="112" spans="1:11" s="24" customFormat="1" ht="12.75" x14ac:dyDescent="0.2">
      <c r="A112" s="59"/>
      <c r="B112" s="59"/>
      <c r="C112" s="89">
        <v>107</v>
      </c>
      <c r="D112" s="29"/>
      <c r="E112" s="30"/>
      <c r="F112" s="89"/>
      <c r="G112" s="25"/>
      <c r="H112" s="31"/>
      <c r="I112" s="93" t="str">
        <f t="shared" si="1"/>
        <v/>
      </c>
      <c r="J112" s="137"/>
      <c r="K112" s="28"/>
    </row>
    <row r="113" spans="1:12" s="39" customFormat="1" ht="12.75" x14ac:dyDescent="0.2">
      <c r="A113" s="59"/>
      <c r="B113" s="59"/>
      <c r="C113" s="89">
        <v>108</v>
      </c>
      <c r="D113" s="29"/>
      <c r="E113" s="30"/>
      <c r="F113" s="89"/>
      <c r="G113" s="25"/>
      <c r="H113" s="31"/>
      <c r="I113" s="93" t="str">
        <f t="shared" si="1"/>
        <v/>
      </c>
      <c r="J113" s="137"/>
      <c r="K113" s="38"/>
    </row>
    <row r="114" spans="1:12" s="24" customFormat="1" ht="12.75" x14ac:dyDescent="0.2">
      <c r="A114" s="59"/>
      <c r="B114" s="59"/>
      <c r="C114" s="89">
        <v>109</v>
      </c>
      <c r="D114" s="29"/>
      <c r="E114" s="30"/>
      <c r="F114" s="89"/>
      <c r="G114" s="25"/>
      <c r="H114" s="31"/>
      <c r="I114" s="93" t="str">
        <f t="shared" si="1"/>
        <v/>
      </c>
      <c r="J114" s="137"/>
      <c r="K114" s="28"/>
    </row>
    <row r="115" spans="1:12" s="39" customFormat="1" ht="12.75" x14ac:dyDescent="0.2">
      <c r="A115" s="59"/>
      <c r="B115" s="59"/>
      <c r="C115" s="89">
        <v>110</v>
      </c>
      <c r="D115" s="29"/>
      <c r="E115" s="30"/>
      <c r="F115" s="89"/>
      <c r="G115" s="25"/>
      <c r="H115" s="31"/>
      <c r="I115" s="93" t="str">
        <f t="shared" si="1"/>
        <v/>
      </c>
      <c r="J115" s="137"/>
      <c r="K115" s="38"/>
    </row>
    <row r="116" spans="1:12" s="24" customFormat="1" ht="12.75" x14ac:dyDescent="0.2">
      <c r="A116" s="59"/>
      <c r="B116" s="59"/>
      <c r="C116" s="89">
        <v>111</v>
      </c>
      <c r="D116" s="29"/>
      <c r="E116" s="30"/>
      <c r="F116" s="89"/>
      <c r="G116" s="25"/>
      <c r="H116" s="31"/>
      <c r="I116" s="93" t="str">
        <f t="shared" si="1"/>
        <v/>
      </c>
      <c r="J116" s="137"/>
      <c r="K116" s="28"/>
    </row>
    <row r="117" spans="1:12" s="24" customFormat="1" ht="12.75" x14ac:dyDescent="0.2">
      <c r="A117" s="59"/>
      <c r="B117" s="59"/>
      <c r="C117" s="89">
        <v>112</v>
      </c>
      <c r="D117" s="33"/>
      <c r="E117" s="34"/>
      <c r="F117" s="89"/>
      <c r="G117" s="35"/>
      <c r="H117" s="36"/>
      <c r="I117" s="93" t="str">
        <f t="shared" si="1"/>
        <v/>
      </c>
      <c r="J117" s="137"/>
      <c r="K117" s="28"/>
    </row>
    <row r="118" spans="1:12" s="43" customFormat="1" ht="12.75" x14ac:dyDescent="0.2">
      <c r="A118" s="59"/>
      <c r="B118" s="59"/>
      <c r="C118" s="89">
        <v>113</v>
      </c>
      <c r="D118" s="29"/>
      <c r="E118" s="30"/>
      <c r="F118" s="89"/>
      <c r="G118" s="25"/>
      <c r="H118" s="31"/>
      <c r="I118" s="93" t="str">
        <f t="shared" si="1"/>
        <v/>
      </c>
      <c r="J118" s="137"/>
      <c r="K118" s="41"/>
      <c r="L118" s="42"/>
    </row>
    <row r="119" spans="1:12" s="24" customFormat="1" ht="12.75" x14ac:dyDescent="0.2">
      <c r="A119" s="59"/>
      <c r="B119" s="59"/>
      <c r="C119" s="89">
        <v>114</v>
      </c>
      <c r="D119" s="29"/>
      <c r="E119" s="30"/>
      <c r="F119" s="89"/>
      <c r="G119" s="25"/>
      <c r="H119" s="31"/>
      <c r="I119" s="93" t="str">
        <f t="shared" si="1"/>
        <v/>
      </c>
      <c r="J119" s="137"/>
      <c r="K119" s="28"/>
    </row>
    <row r="120" spans="1:12" s="24" customFormat="1" ht="12.75" x14ac:dyDescent="0.2">
      <c r="A120" s="59"/>
      <c r="B120" s="59"/>
      <c r="C120" s="89">
        <v>115</v>
      </c>
      <c r="D120" s="29"/>
      <c r="E120" s="30"/>
      <c r="F120" s="89"/>
      <c r="G120" s="25"/>
      <c r="H120" s="31"/>
      <c r="I120" s="93" t="str">
        <f t="shared" si="1"/>
        <v/>
      </c>
      <c r="J120" s="137"/>
      <c r="K120" s="28"/>
    </row>
    <row r="121" spans="1:12" s="24" customFormat="1" ht="12.75" x14ac:dyDescent="0.2">
      <c r="A121" s="59"/>
      <c r="B121" s="59"/>
      <c r="C121" s="89">
        <v>116</v>
      </c>
      <c r="D121" s="29"/>
      <c r="E121" s="30"/>
      <c r="F121" s="89"/>
      <c r="G121" s="25"/>
      <c r="H121" s="31"/>
      <c r="I121" s="93" t="str">
        <f t="shared" si="1"/>
        <v/>
      </c>
      <c r="J121" s="137"/>
      <c r="K121" s="28"/>
    </row>
    <row r="122" spans="1:12" s="24" customFormat="1" ht="12.75" x14ac:dyDescent="0.2">
      <c r="A122" s="59"/>
      <c r="B122" s="59"/>
      <c r="C122" s="89">
        <v>117</v>
      </c>
      <c r="D122" s="29"/>
      <c r="E122" s="30"/>
      <c r="F122" s="89"/>
      <c r="G122" s="25"/>
      <c r="H122" s="31"/>
      <c r="I122" s="93" t="str">
        <f t="shared" si="1"/>
        <v/>
      </c>
      <c r="J122" s="137"/>
      <c r="K122" s="28"/>
    </row>
    <row r="123" spans="1:12" s="24" customFormat="1" ht="12.75" x14ac:dyDescent="0.2">
      <c r="A123" s="59"/>
      <c r="B123" s="59"/>
      <c r="C123" s="89">
        <v>118</v>
      </c>
      <c r="D123" s="29"/>
      <c r="E123" s="30"/>
      <c r="F123" s="89"/>
      <c r="G123" s="25"/>
      <c r="H123" s="31"/>
      <c r="I123" s="93" t="str">
        <f t="shared" si="1"/>
        <v/>
      </c>
      <c r="J123" s="137"/>
      <c r="K123" s="28"/>
    </row>
    <row r="124" spans="1:12" s="24" customFormat="1" ht="12.75" x14ac:dyDescent="0.2">
      <c r="A124" s="59"/>
      <c r="B124" s="59"/>
      <c r="C124" s="89">
        <v>119</v>
      </c>
      <c r="D124" s="29"/>
      <c r="E124" s="30"/>
      <c r="F124" s="89"/>
      <c r="G124" s="25"/>
      <c r="H124" s="31"/>
      <c r="I124" s="93" t="str">
        <f t="shared" si="1"/>
        <v/>
      </c>
      <c r="J124" s="137"/>
      <c r="K124" s="28"/>
    </row>
    <row r="125" spans="1:12" s="47" customFormat="1" ht="12.75" x14ac:dyDescent="0.2">
      <c r="A125" s="59"/>
      <c r="B125" s="59"/>
      <c r="C125" s="89">
        <v>120</v>
      </c>
      <c r="D125" s="29"/>
      <c r="E125" s="30"/>
      <c r="F125" s="89"/>
      <c r="G125" s="25"/>
      <c r="H125" s="31"/>
      <c r="I125" s="93" t="str">
        <f t="shared" si="1"/>
        <v/>
      </c>
      <c r="J125" s="138"/>
      <c r="K125" s="45"/>
      <c r="L125" s="46"/>
    </row>
    <row r="126" spans="1:12" s="24" customFormat="1" ht="12.75" x14ac:dyDescent="0.2">
      <c r="A126" s="59"/>
      <c r="B126" s="59"/>
      <c r="C126" s="89">
        <v>121</v>
      </c>
      <c r="D126" s="29"/>
      <c r="E126" s="30"/>
      <c r="F126" s="89"/>
      <c r="G126" s="25"/>
      <c r="H126" s="31"/>
      <c r="I126" s="93" t="str">
        <f t="shared" si="1"/>
        <v/>
      </c>
      <c r="J126" s="137"/>
      <c r="K126" s="28"/>
    </row>
    <row r="127" spans="1:12" s="24" customFormat="1" ht="12.75" x14ac:dyDescent="0.2">
      <c r="A127" s="59"/>
      <c r="B127" s="59"/>
      <c r="C127" s="89">
        <v>122</v>
      </c>
      <c r="D127" s="29"/>
      <c r="E127" s="30"/>
      <c r="F127" s="89"/>
      <c r="G127" s="25"/>
      <c r="H127" s="31"/>
      <c r="I127" s="93" t="str">
        <f t="shared" si="1"/>
        <v/>
      </c>
      <c r="J127" s="137"/>
      <c r="K127" s="28"/>
    </row>
    <row r="128" spans="1:12" s="24" customFormat="1" ht="12.75" x14ac:dyDescent="0.2">
      <c r="A128" s="59"/>
      <c r="B128" s="59"/>
      <c r="C128" s="89">
        <v>123</v>
      </c>
      <c r="D128" s="29"/>
      <c r="E128" s="30"/>
      <c r="F128" s="89"/>
      <c r="G128" s="25"/>
      <c r="H128" s="31"/>
      <c r="I128" s="93" t="str">
        <f t="shared" si="1"/>
        <v/>
      </c>
      <c r="J128" s="137"/>
      <c r="K128" s="28"/>
    </row>
    <row r="129" spans="1:11" s="24" customFormat="1" ht="12.75" x14ac:dyDescent="0.2">
      <c r="A129" s="59"/>
      <c r="B129" s="59"/>
      <c r="C129" s="89">
        <v>124</v>
      </c>
      <c r="D129" s="29"/>
      <c r="E129" s="30"/>
      <c r="F129" s="89"/>
      <c r="G129" s="25"/>
      <c r="H129" s="31"/>
      <c r="I129" s="93" t="str">
        <f t="shared" si="1"/>
        <v/>
      </c>
      <c r="J129" s="137"/>
      <c r="K129" s="28"/>
    </row>
    <row r="130" spans="1:11" s="24" customFormat="1" ht="12.75" x14ac:dyDescent="0.2">
      <c r="A130" s="59"/>
      <c r="B130" s="59"/>
      <c r="C130" s="89">
        <v>125</v>
      </c>
      <c r="D130" s="29"/>
      <c r="E130" s="30"/>
      <c r="F130" s="89"/>
      <c r="G130" s="25"/>
      <c r="H130" s="31"/>
      <c r="I130" s="93" t="str">
        <f t="shared" si="1"/>
        <v/>
      </c>
      <c r="J130" s="137"/>
      <c r="K130" s="28"/>
    </row>
    <row r="131" spans="1:11" s="24" customFormat="1" ht="12.75" x14ac:dyDescent="0.2">
      <c r="A131" s="59"/>
      <c r="B131" s="59"/>
      <c r="C131" s="89">
        <v>126</v>
      </c>
      <c r="D131" s="29"/>
      <c r="E131" s="30"/>
      <c r="F131" s="89"/>
      <c r="G131" s="25"/>
      <c r="H131" s="31"/>
      <c r="I131" s="93" t="str">
        <f t="shared" si="1"/>
        <v/>
      </c>
      <c r="J131" s="137"/>
      <c r="K131" s="28"/>
    </row>
    <row r="132" spans="1:11" s="24" customFormat="1" ht="12.75" x14ac:dyDescent="0.2">
      <c r="A132" s="59"/>
      <c r="B132" s="59"/>
      <c r="C132" s="89">
        <v>127</v>
      </c>
      <c r="D132" s="29"/>
      <c r="E132" s="30"/>
      <c r="F132" s="89"/>
      <c r="G132" s="25"/>
      <c r="H132" s="31"/>
      <c r="I132" s="93" t="str">
        <f t="shared" si="1"/>
        <v/>
      </c>
      <c r="J132" s="137"/>
      <c r="K132" s="28"/>
    </row>
    <row r="133" spans="1:11" s="24" customFormat="1" ht="12.75" x14ac:dyDescent="0.2">
      <c r="A133" s="59"/>
      <c r="B133" s="59"/>
      <c r="C133" s="89">
        <v>128</v>
      </c>
      <c r="D133" s="29"/>
      <c r="E133" s="30"/>
      <c r="F133" s="89"/>
      <c r="G133" s="25"/>
      <c r="H133" s="31"/>
      <c r="I133" s="93" t="str">
        <f t="shared" si="1"/>
        <v/>
      </c>
      <c r="J133" s="137"/>
      <c r="K133" s="28"/>
    </row>
    <row r="134" spans="1:11" s="43" customFormat="1" ht="12.75" x14ac:dyDescent="0.2">
      <c r="A134" s="59"/>
      <c r="B134" s="59"/>
      <c r="C134" s="89">
        <v>129</v>
      </c>
      <c r="D134" s="29"/>
      <c r="E134" s="30"/>
      <c r="F134" s="89"/>
      <c r="G134" s="25"/>
      <c r="H134" s="31"/>
      <c r="I134" s="93" t="str">
        <f t="shared" si="1"/>
        <v/>
      </c>
      <c r="J134" s="137"/>
      <c r="K134" s="41"/>
    </row>
    <row r="135" spans="1:11" s="24" customFormat="1" ht="12.75" x14ac:dyDescent="0.2">
      <c r="A135" s="59"/>
      <c r="B135" s="59"/>
      <c r="C135" s="89">
        <v>130</v>
      </c>
      <c r="D135" s="29"/>
      <c r="E135" s="30"/>
      <c r="F135" s="89"/>
      <c r="G135" s="25"/>
      <c r="H135" s="31"/>
      <c r="I135" s="93" t="str">
        <f t="shared" ref="I135:I198" si="2">IF(G135*H135&lt;&gt;0,G135*H135,"")</f>
        <v/>
      </c>
      <c r="J135" s="137"/>
      <c r="K135" s="28"/>
    </row>
    <row r="136" spans="1:11" s="24" customFormat="1" ht="12.75" x14ac:dyDescent="0.2">
      <c r="A136" s="59"/>
      <c r="B136" s="59"/>
      <c r="C136" s="89">
        <v>131</v>
      </c>
      <c r="D136" s="29"/>
      <c r="E136" s="30"/>
      <c r="F136" s="89"/>
      <c r="G136" s="25"/>
      <c r="H136" s="31"/>
      <c r="I136" s="93" t="str">
        <f t="shared" si="2"/>
        <v/>
      </c>
      <c r="J136" s="137"/>
      <c r="K136" s="28"/>
    </row>
    <row r="137" spans="1:11" s="24" customFormat="1" ht="12.75" x14ac:dyDescent="0.2">
      <c r="A137" s="59"/>
      <c r="B137" s="59"/>
      <c r="C137" s="89">
        <v>132</v>
      </c>
      <c r="D137" s="29"/>
      <c r="E137" s="30"/>
      <c r="F137" s="89"/>
      <c r="G137" s="25"/>
      <c r="H137" s="31"/>
      <c r="I137" s="93" t="str">
        <f t="shared" si="2"/>
        <v/>
      </c>
      <c r="J137" s="137"/>
      <c r="K137" s="28"/>
    </row>
    <row r="138" spans="1:11" s="24" customFormat="1" ht="12.75" x14ac:dyDescent="0.2">
      <c r="A138" s="59"/>
      <c r="B138" s="59"/>
      <c r="C138" s="89">
        <v>133</v>
      </c>
      <c r="D138" s="29"/>
      <c r="E138" s="30"/>
      <c r="F138" s="89"/>
      <c r="G138" s="25"/>
      <c r="H138" s="31"/>
      <c r="I138" s="93" t="str">
        <f t="shared" si="2"/>
        <v/>
      </c>
      <c r="J138" s="137"/>
      <c r="K138" s="28"/>
    </row>
    <row r="139" spans="1:11" s="24" customFormat="1" ht="12.75" x14ac:dyDescent="0.2">
      <c r="A139" s="59"/>
      <c r="B139" s="59"/>
      <c r="C139" s="89">
        <v>134</v>
      </c>
      <c r="D139" s="29"/>
      <c r="E139" s="30"/>
      <c r="F139" s="89"/>
      <c r="G139" s="25"/>
      <c r="H139" s="31"/>
      <c r="I139" s="93" t="str">
        <f t="shared" si="2"/>
        <v/>
      </c>
      <c r="J139" s="137"/>
      <c r="K139" s="28"/>
    </row>
    <row r="140" spans="1:11" s="24" customFormat="1" ht="12.75" x14ac:dyDescent="0.2">
      <c r="A140" s="59"/>
      <c r="B140" s="59"/>
      <c r="C140" s="89">
        <v>135</v>
      </c>
      <c r="D140" s="29"/>
      <c r="E140" s="30"/>
      <c r="F140" s="89"/>
      <c r="G140" s="25"/>
      <c r="H140" s="31"/>
      <c r="I140" s="93" t="str">
        <f t="shared" si="2"/>
        <v/>
      </c>
      <c r="J140" s="137"/>
      <c r="K140" s="28"/>
    </row>
    <row r="141" spans="1:11" s="24" customFormat="1" ht="12.75" x14ac:dyDescent="0.2">
      <c r="A141" s="59"/>
      <c r="B141" s="59"/>
      <c r="C141" s="89">
        <v>136</v>
      </c>
      <c r="D141" s="29"/>
      <c r="E141" s="30"/>
      <c r="F141" s="89"/>
      <c r="G141" s="25"/>
      <c r="H141" s="31"/>
      <c r="I141" s="93" t="str">
        <f t="shared" si="2"/>
        <v/>
      </c>
      <c r="J141" s="137"/>
      <c r="K141" s="28"/>
    </row>
    <row r="142" spans="1:11" s="24" customFormat="1" ht="12.75" x14ac:dyDescent="0.2">
      <c r="A142" s="59"/>
      <c r="B142" s="59"/>
      <c r="C142" s="89">
        <v>137</v>
      </c>
      <c r="D142" s="29"/>
      <c r="E142" s="30"/>
      <c r="F142" s="89"/>
      <c r="G142" s="25"/>
      <c r="H142" s="31"/>
      <c r="I142" s="93" t="str">
        <f t="shared" si="2"/>
        <v/>
      </c>
      <c r="J142" s="137"/>
      <c r="K142" s="28"/>
    </row>
    <row r="143" spans="1:11" s="24" customFormat="1" ht="12.75" x14ac:dyDescent="0.2">
      <c r="A143" s="59"/>
      <c r="B143" s="59"/>
      <c r="C143" s="89">
        <v>138</v>
      </c>
      <c r="D143" s="29"/>
      <c r="E143" s="30"/>
      <c r="F143" s="89"/>
      <c r="G143" s="25"/>
      <c r="H143" s="31"/>
      <c r="I143" s="93" t="str">
        <f t="shared" si="2"/>
        <v/>
      </c>
      <c r="J143" s="137"/>
      <c r="K143" s="28"/>
    </row>
    <row r="144" spans="1:11" s="24" customFormat="1" ht="12.75" x14ac:dyDescent="0.2">
      <c r="A144" s="59"/>
      <c r="B144" s="59"/>
      <c r="C144" s="89">
        <v>139</v>
      </c>
      <c r="D144" s="29"/>
      <c r="E144" s="30"/>
      <c r="F144" s="89"/>
      <c r="G144" s="25"/>
      <c r="H144" s="31"/>
      <c r="I144" s="93" t="str">
        <f t="shared" si="2"/>
        <v/>
      </c>
      <c r="J144" s="137"/>
      <c r="K144" s="28"/>
    </row>
    <row r="145" spans="1:11" s="24" customFormat="1" ht="15" customHeight="1" x14ac:dyDescent="0.2">
      <c r="A145" s="59"/>
      <c r="B145" s="59"/>
      <c r="C145" s="89">
        <v>140</v>
      </c>
      <c r="D145" s="29"/>
      <c r="E145" s="62"/>
      <c r="F145" s="89"/>
      <c r="G145" s="25"/>
      <c r="H145" s="57"/>
      <c r="I145" s="93" t="str">
        <f t="shared" si="2"/>
        <v/>
      </c>
      <c r="J145" s="137"/>
    </row>
    <row r="146" spans="1:11" s="24" customFormat="1" ht="12.75" x14ac:dyDescent="0.2">
      <c r="A146" s="59"/>
      <c r="B146" s="59"/>
      <c r="C146" s="89">
        <v>141</v>
      </c>
      <c r="D146" s="29"/>
      <c r="E146" s="30"/>
      <c r="F146" s="89"/>
      <c r="G146" s="25"/>
      <c r="H146" s="31"/>
      <c r="I146" s="93" t="str">
        <f t="shared" si="2"/>
        <v/>
      </c>
      <c r="J146" s="136"/>
    </row>
    <row r="147" spans="1:11" s="24" customFormat="1" ht="12.75" x14ac:dyDescent="0.2">
      <c r="A147" s="59"/>
      <c r="B147" s="59"/>
      <c r="C147" s="89">
        <v>142</v>
      </c>
      <c r="D147" s="29"/>
      <c r="E147" s="30"/>
      <c r="F147" s="89"/>
      <c r="G147" s="25"/>
      <c r="H147" s="31"/>
      <c r="I147" s="93" t="str">
        <f t="shared" si="2"/>
        <v/>
      </c>
      <c r="J147" s="136"/>
    </row>
    <row r="148" spans="1:11" s="24" customFormat="1" ht="12.75" x14ac:dyDescent="0.2">
      <c r="A148" s="59"/>
      <c r="B148" s="59"/>
      <c r="C148" s="89">
        <v>143</v>
      </c>
      <c r="D148" s="29"/>
      <c r="E148" s="48"/>
      <c r="F148" s="89"/>
      <c r="G148" s="25"/>
      <c r="H148" s="31"/>
      <c r="I148" s="93" t="str">
        <f t="shared" si="2"/>
        <v/>
      </c>
      <c r="J148" s="136"/>
    </row>
    <row r="149" spans="1:11" s="50" customFormat="1" ht="12.75" x14ac:dyDescent="0.2">
      <c r="A149" s="59"/>
      <c r="B149" s="59"/>
      <c r="C149" s="89">
        <v>144</v>
      </c>
      <c r="D149" s="29"/>
      <c r="E149" s="48"/>
      <c r="F149" s="89"/>
      <c r="G149" s="25"/>
      <c r="H149" s="31"/>
      <c r="I149" s="93" t="str">
        <f t="shared" si="2"/>
        <v/>
      </c>
      <c r="J149" s="137"/>
      <c r="K149" s="49"/>
    </row>
    <row r="150" spans="1:11" s="24" customFormat="1" ht="12.75" x14ac:dyDescent="0.2">
      <c r="A150" s="59"/>
      <c r="B150" s="59"/>
      <c r="C150" s="89">
        <v>145</v>
      </c>
      <c r="D150" s="29"/>
      <c r="E150" s="48"/>
      <c r="F150" s="89"/>
      <c r="G150" s="25"/>
      <c r="H150" s="31"/>
      <c r="I150" s="93" t="str">
        <f t="shared" si="2"/>
        <v/>
      </c>
      <c r="J150" s="137"/>
      <c r="K150" s="28"/>
    </row>
    <row r="151" spans="1:11" s="24" customFormat="1" ht="12.75" x14ac:dyDescent="0.2">
      <c r="A151" s="59"/>
      <c r="B151" s="59"/>
      <c r="C151" s="89">
        <v>146</v>
      </c>
      <c r="D151" s="29"/>
      <c r="E151" s="48"/>
      <c r="F151" s="89"/>
      <c r="G151" s="25"/>
      <c r="H151" s="31"/>
      <c r="I151" s="93" t="str">
        <f t="shared" si="2"/>
        <v/>
      </c>
      <c r="J151" s="137"/>
      <c r="K151" s="28"/>
    </row>
    <row r="152" spans="1:11" s="24" customFormat="1" ht="12.75" x14ac:dyDescent="0.2">
      <c r="A152" s="59"/>
      <c r="B152" s="59"/>
      <c r="C152" s="89">
        <v>147</v>
      </c>
      <c r="D152" s="29"/>
      <c r="E152" s="48"/>
      <c r="F152" s="89"/>
      <c r="G152" s="25"/>
      <c r="H152" s="31"/>
      <c r="I152" s="93" t="str">
        <f t="shared" si="2"/>
        <v/>
      </c>
      <c r="J152" s="137"/>
      <c r="K152" s="28"/>
    </row>
    <row r="153" spans="1:11" s="24" customFormat="1" ht="12.75" x14ac:dyDescent="0.2">
      <c r="A153" s="59"/>
      <c r="B153" s="59"/>
      <c r="C153" s="89">
        <v>148</v>
      </c>
      <c r="D153" s="29"/>
      <c r="E153" s="48"/>
      <c r="F153" s="89"/>
      <c r="G153" s="25"/>
      <c r="H153" s="31"/>
      <c r="I153" s="93" t="str">
        <f t="shared" si="2"/>
        <v/>
      </c>
      <c r="J153" s="137"/>
      <c r="K153" s="28"/>
    </row>
    <row r="154" spans="1:11" s="24" customFormat="1" ht="12.75" x14ac:dyDescent="0.2">
      <c r="A154" s="59"/>
      <c r="B154" s="59"/>
      <c r="C154" s="89">
        <v>149</v>
      </c>
      <c r="D154" s="29"/>
      <c r="E154" s="48"/>
      <c r="F154" s="89"/>
      <c r="G154" s="25"/>
      <c r="H154" s="31"/>
      <c r="I154" s="93" t="str">
        <f t="shared" si="2"/>
        <v/>
      </c>
      <c r="J154" s="137"/>
    </row>
    <row r="155" spans="1:11" s="24" customFormat="1" ht="12.75" x14ac:dyDescent="0.2">
      <c r="A155" s="59"/>
      <c r="B155" s="59"/>
      <c r="C155" s="89">
        <v>150</v>
      </c>
      <c r="D155" s="29"/>
      <c r="E155" s="48"/>
      <c r="F155" s="89"/>
      <c r="G155" s="25"/>
      <c r="H155" s="31"/>
      <c r="I155" s="93" t="str">
        <f t="shared" si="2"/>
        <v/>
      </c>
      <c r="J155" s="137"/>
      <c r="K155" s="28"/>
    </row>
    <row r="156" spans="1:11" s="24" customFormat="1" ht="12.75" x14ac:dyDescent="0.2">
      <c r="A156" s="59"/>
      <c r="B156" s="59"/>
      <c r="C156" s="89">
        <v>151</v>
      </c>
      <c r="D156" s="29"/>
      <c r="E156" s="48"/>
      <c r="F156" s="89"/>
      <c r="G156" s="25"/>
      <c r="H156" s="31"/>
      <c r="I156" s="93" t="str">
        <f t="shared" si="2"/>
        <v/>
      </c>
      <c r="J156" s="137"/>
      <c r="K156" s="28"/>
    </row>
    <row r="157" spans="1:11" s="24" customFormat="1" ht="12.75" x14ac:dyDescent="0.2">
      <c r="A157" s="59"/>
      <c r="B157" s="59"/>
      <c r="C157" s="89">
        <v>152</v>
      </c>
      <c r="D157" s="29"/>
      <c r="E157" s="48"/>
      <c r="F157" s="89"/>
      <c r="G157" s="25"/>
      <c r="H157" s="31"/>
      <c r="I157" s="93" t="str">
        <f t="shared" si="2"/>
        <v/>
      </c>
      <c r="J157" s="137"/>
      <c r="K157" s="28"/>
    </row>
    <row r="158" spans="1:11" s="24" customFormat="1" ht="12.75" x14ac:dyDescent="0.2">
      <c r="A158" s="59"/>
      <c r="B158" s="59"/>
      <c r="C158" s="89">
        <v>153</v>
      </c>
      <c r="D158" s="29"/>
      <c r="E158" s="48"/>
      <c r="F158" s="89"/>
      <c r="G158" s="25"/>
      <c r="H158" s="31"/>
      <c r="I158" s="93" t="str">
        <f t="shared" si="2"/>
        <v/>
      </c>
      <c r="J158" s="137"/>
      <c r="K158" s="28"/>
    </row>
    <row r="159" spans="1:11" s="24" customFormat="1" ht="12.75" x14ac:dyDescent="0.2">
      <c r="A159" s="59"/>
      <c r="B159" s="59"/>
      <c r="C159" s="89">
        <v>154</v>
      </c>
      <c r="D159" s="29"/>
      <c r="E159" s="48"/>
      <c r="F159" s="89"/>
      <c r="G159" s="25"/>
      <c r="H159" s="31"/>
      <c r="I159" s="93" t="str">
        <f t="shared" si="2"/>
        <v/>
      </c>
      <c r="J159" s="137"/>
      <c r="K159" s="28"/>
    </row>
    <row r="160" spans="1:11" s="24" customFormat="1" ht="12.75" x14ac:dyDescent="0.2">
      <c r="A160" s="59"/>
      <c r="B160" s="59"/>
      <c r="C160" s="89">
        <v>155</v>
      </c>
      <c r="D160" s="29"/>
      <c r="E160" s="48"/>
      <c r="F160" s="89"/>
      <c r="G160" s="25"/>
      <c r="H160" s="31"/>
      <c r="I160" s="93" t="str">
        <f t="shared" si="2"/>
        <v/>
      </c>
      <c r="J160" s="137"/>
      <c r="K160" s="28"/>
    </row>
    <row r="161" spans="1:11" s="24" customFormat="1" ht="12.75" x14ac:dyDescent="0.2">
      <c r="A161" s="59"/>
      <c r="B161" s="59"/>
      <c r="C161" s="89">
        <v>156</v>
      </c>
      <c r="D161" s="29"/>
      <c r="E161" s="48"/>
      <c r="F161" s="89"/>
      <c r="G161" s="25"/>
      <c r="H161" s="31"/>
      <c r="I161" s="93" t="str">
        <f t="shared" si="2"/>
        <v/>
      </c>
      <c r="J161" s="137"/>
      <c r="K161" s="28"/>
    </row>
    <row r="162" spans="1:11" s="24" customFormat="1" ht="12.75" x14ac:dyDescent="0.2">
      <c r="A162" s="59"/>
      <c r="B162" s="59"/>
      <c r="C162" s="89">
        <v>157</v>
      </c>
      <c r="D162" s="29"/>
      <c r="E162" s="48"/>
      <c r="F162" s="89"/>
      <c r="G162" s="25"/>
      <c r="H162" s="31"/>
      <c r="I162" s="93" t="str">
        <f t="shared" si="2"/>
        <v/>
      </c>
      <c r="J162" s="137"/>
      <c r="K162" s="28"/>
    </row>
    <row r="163" spans="1:11" s="24" customFormat="1" ht="15" customHeight="1" x14ac:dyDescent="0.2">
      <c r="A163" s="59"/>
      <c r="B163" s="59"/>
      <c r="C163" s="89">
        <v>158</v>
      </c>
      <c r="D163" s="33"/>
      <c r="E163" s="51"/>
      <c r="F163" s="89"/>
      <c r="G163" s="35"/>
      <c r="H163" s="52"/>
      <c r="I163" s="93" t="str">
        <f t="shared" si="2"/>
        <v/>
      </c>
      <c r="J163" s="137"/>
    </row>
    <row r="164" spans="1:11" s="24" customFormat="1" ht="12.75" x14ac:dyDescent="0.2">
      <c r="A164" s="59"/>
      <c r="B164" s="59"/>
      <c r="C164" s="89">
        <v>159</v>
      </c>
      <c r="D164" s="29"/>
      <c r="E164" s="48"/>
      <c r="F164" s="89"/>
      <c r="G164" s="25"/>
      <c r="H164" s="31"/>
      <c r="I164" s="93" t="str">
        <f t="shared" si="2"/>
        <v/>
      </c>
      <c r="J164" s="136"/>
    </row>
    <row r="165" spans="1:11" s="24" customFormat="1" ht="12.75" x14ac:dyDescent="0.2">
      <c r="A165" s="59"/>
      <c r="B165" s="59"/>
      <c r="C165" s="89">
        <v>160</v>
      </c>
      <c r="D165" s="29"/>
      <c r="E165" s="48"/>
      <c r="F165" s="89"/>
      <c r="G165" s="25"/>
      <c r="H165" s="31"/>
      <c r="I165" s="93" t="str">
        <f t="shared" si="2"/>
        <v/>
      </c>
      <c r="J165" s="139"/>
      <c r="K165" s="28"/>
    </row>
    <row r="166" spans="1:11" s="24" customFormat="1" ht="12.75" x14ac:dyDescent="0.2">
      <c r="A166" s="59"/>
      <c r="B166" s="59"/>
      <c r="C166" s="89">
        <v>161</v>
      </c>
      <c r="D166" s="29"/>
      <c r="E166" s="48"/>
      <c r="F166" s="89"/>
      <c r="G166" s="25"/>
      <c r="H166" s="31"/>
      <c r="I166" s="93" t="str">
        <f t="shared" si="2"/>
        <v/>
      </c>
      <c r="J166" s="139"/>
      <c r="K166" s="28"/>
    </row>
    <row r="167" spans="1:11" s="24" customFormat="1" ht="12.75" x14ac:dyDescent="0.2">
      <c r="A167" s="59"/>
      <c r="B167" s="59"/>
      <c r="C167" s="89">
        <v>162</v>
      </c>
      <c r="D167" s="29"/>
      <c r="E167" s="48"/>
      <c r="F167" s="89"/>
      <c r="G167" s="25"/>
      <c r="H167" s="31"/>
      <c r="I167" s="93" t="str">
        <f t="shared" si="2"/>
        <v/>
      </c>
      <c r="J167" s="136"/>
    </row>
    <row r="168" spans="1:11" s="24" customFormat="1" ht="12.75" x14ac:dyDescent="0.2">
      <c r="A168" s="59"/>
      <c r="B168" s="59"/>
      <c r="C168" s="89">
        <v>163</v>
      </c>
      <c r="D168" s="29"/>
      <c r="E168" s="48"/>
      <c r="F168" s="89"/>
      <c r="G168" s="25"/>
      <c r="H168" s="31"/>
      <c r="I168" s="93" t="str">
        <f t="shared" si="2"/>
        <v/>
      </c>
      <c r="J168" s="136"/>
    </row>
    <row r="169" spans="1:11" s="24" customFormat="1" ht="12.75" x14ac:dyDescent="0.2">
      <c r="A169" s="59"/>
      <c r="B169" s="59"/>
      <c r="C169" s="89">
        <v>164</v>
      </c>
      <c r="D169" s="29"/>
      <c r="E169" s="48"/>
      <c r="F169" s="89"/>
      <c r="G169" s="25"/>
      <c r="H169" s="31"/>
      <c r="I169" s="93" t="str">
        <f t="shared" si="2"/>
        <v/>
      </c>
      <c r="J169" s="137"/>
      <c r="K169" s="28"/>
    </row>
    <row r="170" spans="1:11" s="24" customFormat="1" ht="12.75" x14ac:dyDescent="0.2">
      <c r="A170" s="59"/>
      <c r="B170" s="59"/>
      <c r="C170" s="89">
        <v>165</v>
      </c>
      <c r="D170" s="29"/>
      <c r="E170" s="48"/>
      <c r="F170" s="89"/>
      <c r="G170" s="25"/>
      <c r="H170" s="31"/>
      <c r="I170" s="93" t="str">
        <f t="shared" si="2"/>
        <v/>
      </c>
      <c r="J170" s="137"/>
      <c r="K170" s="28"/>
    </row>
    <row r="171" spans="1:11" s="24" customFormat="1" ht="12.75" x14ac:dyDescent="0.2">
      <c r="A171" s="59"/>
      <c r="B171" s="59"/>
      <c r="C171" s="89">
        <v>166</v>
      </c>
      <c r="D171" s="29"/>
      <c r="E171" s="48"/>
      <c r="F171" s="89"/>
      <c r="G171" s="25"/>
      <c r="H171" s="31"/>
      <c r="I171" s="93" t="str">
        <f t="shared" si="2"/>
        <v/>
      </c>
      <c r="J171" s="137"/>
      <c r="K171" s="28"/>
    </row>
    <row r="172" spans="1:11" s="24" customFormat="1" ht="12.75" x14ac:dyDescent="0.2">
      <c r="A172" s="59"/>
      <c r="B172" s="59"/>
      <c r="C172" s="89">
        <v>167</v>
      </c>
      <c r="D172" s="29"/>
      <c r="E172" s="48"/>
      <c r="F172" s="89"/>
      <c r="G172" s="25"/>
      <c r="H172" s="31"/>
      <c r="I172" s="93" t="str">
        <f t="shared" si="2"/>
        <v/>
      </c>
      <c r="J172" s="137"/>
      <c r="K172" s="28"/>
    </row>
    <row r="173" spans="1:11" s="24" customFormat="1" ht="12.75" x14ac:dyDescent="0.2">
      <c r="A173" s="59"/>
      <c r="B173" s="59"/>
      <c r="C173" s="89">
        <v>168</v>
      </c>
      <c r="D173" s="29"/>
      <c r="E173" s="48"/>
      <c r="F173" s="89"/>
      <c r="G173" s="25"/>
      <c r="H173" s="31"/>
      <c r="I173" s="93" t="str">
        <f t="shared" si="2"/>
        <v/>
      </c>
      <c r="J173" s="137"/>
      <c r="K173" s="28"/>
    </row>
    <row r="174" spans="1:11" s="24" customFormat="1" ht="12.75" x14ac:dyDescent="0.2">
      <c r="A174" s="59"/>
      <c r="B174" s="59"/>
      <c r="C174" s="89">
        <v>169</v>
      </c>
      <c r="D174" s="29"/>
      <c r="E174" s="48"/>
      <c r="F174" s="89"/>
      <c r="G174" s="25"/>
      <c r="H174" s="31"/>
      <c r="I174" s="93" t="str">
        <f t="shared" si="2"/>
        <v/>
      </c>
      <c r="J174" s="137"/>
    </row>
    <row r="175" spans="1:11" s="24" customFormat="1" ht="12.75" x14ac:dyDescent="0.2">
      <c r="A175" s="59"/>
      <c r="B175" s="59"/>
      <c r="C175" s="89">
        <v>170</v>
      </c>
      <c r="D175" s="33"/>
      <c r="E175" s="54"/>
      <c r="F175" s="89"/>
      <c r="G175" s="35"/>
      <c r="H175" s="36"/>
      <c r="I175" s="93" t="str">
        <f t="shared" si="2"/>
        <v/>
      </c>
      <c r="J175" s="137"/>
      <c r="K175" s="28"/>
    </row>
    <row r="176" spans="1:11" s="24" customFormat="1" ht="12.75" x14ac:dyDescent="0.2">
      <c r="A176" s="59"/>
      <c r="B176" s="59"/>
      <c r="C176" s="89">
        <v>171</v>
      </c>
      <c r="D176" s="29"/>
      <c r="E176" s="48"/>
      <c r="F176" s="89"/>
      <c r="G176" s="25"/>
      <c r="H176" s="31"/>
      <c r="I176" s="93" t="str">
        <f t="shared" si="2"/>
        <v/>
      </c>
      <c r="J176" s="137"/>
      <c r="K176" s="28"/>
    </row>
    <row r="177" spans="1:11" s="24" customFormat="1" ht="12.75" x14ac:dyDescent="0.2">
      <c r="A177" s="59"/>
      <c r="B177" s="59"/>
      <c r="C177" s="89">
        <v>172</v>
      </c>
      <c r="D177" s="29"/>
      <c r="E177" s="48"/>
      <c r="F177" s="89"/>
      <c r="G177" s="25"/>
      <c r="H177" s="31"/>
      <c r="I177" s="93" t="str">
        <f t="shared" si="2"/>
        <v/>
      </c>
      <c r="J177" s="137"/>
      <c r="K177" s="28"/>
    </row>
    <row r="178" spans="1:11" s="24" customFormat="1" ht="12.75" x14ac:dyDescent="0.2">
      <c r="A178" s="59"/>
      <c r="B178" s="59"/>
      <c r="C178" s="89">
        <v>173</v>
      </c>
      <c r="D178" s="33"/>
      <c r="E178" s="54"/>
      <c r="F178" s="89"/>
      <c r="G178" s="35"/>
      <c r="H178" s="36"/>
      <c r="I178" s="93" t="str">
        <f t="shared" si="2"/>
        <v/>
      </c>
      <c r="J178" s="137"/>
      <c r="K178" s="28"/>
    </row>
    <row r="179" spans="1:11" s="24" customFormat="1" ht="12.75" x14ac:dyDescent="0.2">
      <c r="A179" s="59"/>
      <c r="B179" s="59"/>
      <c r="C179" s="89">
        <v>174</v>
      </c>
      <c r="D179" s="29"/>
      <c r="E179" s="48"/>
      <c r="F179" s="89"/>
      <c r="G179" s="25"/>
      <c r="H179" s="31"/>
      <c r="I179" s="93" t="str">
        <f t="shared" si="2"/>
        <v/>
      </c>
      <c r="J179" s="137"/>
      <c r="K179" s="28"/>
    </row>
    <row r="180" spans="1:11" s="55" customFormat="1" ht="12.75" x14ac:dyDescent="0.2">
      <c r="A180" s="59"/>
      <c r="B180" s="59"/>
      <c r="C180" s="89">
        <v>175</v>
      </c>
      <c r="D180" s="29"/>
      <c r="E180" s="48"/>
      <c r="F180" s="89"/>
      <c r="G180" s="25"/>
      <c r="H180" s="31"/>
      <c r="I180" s="93" t="str">
        <f t="shared" si="2"/>
        <v/>
      </c>
      <c r="J180" s="137"/>
    </row>
    <row r="181" spans="1:11" s="24" customFormat="1" ht="12.75" x14ac:dyDescent="0.2">
      <c r="A181" s="59"/>
      <c r="B181" s="59"/>
      <c r="C181" s="89">
        <v>176</v>
      </c>
      <c r="D181" s="29"/>
      <c r="E181" s="48"/>
      <c r="F181" s="89"/>
      <c r="G181" s="25"/>
      <c r="H181" s="31"/>
      <c r="I181" s="93" t="str">
        <f t="shared" si="2"/>
        <v/>
      </c>
      <c r="J181" s="137"/>
      <c r="K181" s="28"/>
    </row>
    <row r="182" spans="1:11" s="24" customFormat="1" ht="12.75" x14ac:dyDescent="0.2">
      <c r="A182" s="59"/>
      <c r="B182" s="59"/>
      <c r="C182" s="89">
        <v>177</v>
      </c>
      <c r="D182" s="33"/>
      <c r="E182" s="54"/>
      <c r="F182" s="89"/>
      <c r="G182" s="35"/>
      <c r="H182" s="36"/>
      <c r="I182" s="93" t="str">
        <f t="shared" si="2"/>
        <v/>
      </c>
      <c r="J182" s="137"/>
      <c r="K182" s="28"/>
    </row>
    <row r="183" spans="1:11" s="24" customFormat="1" ht="12.75" x14ac:dyDescent="0.2">
      <c r="A183" s="59"/>
      <c r="B183" s="59"/>
      <c r="C183" s="89">
        <v>178</v>
      </c>
      <c r="D183" s="29"/>
      <c r="E183" s="48"/>
      <c r="F183" s="89"/>
      <c r="G183" s="25"/>
      <c r="H183" s="31"/>
      <c r="I183" s="93" t="str">
        <f t="shared" si="2"/>
        <v/>
      </c>
      <c r="J183" s="137"/>
      <c r="K183" s="28"/>
    </row>
    <row r="184" spans="1:11" s="24" customFormat="1" ht="12.75" x14ac:dyDescent="0.2">
      <c r="A184" s="59"/>
      <c r="B184" s="59"/>
      <c r="C184" s="89">
        <v>179</v>
      </c>
      <c r="D184" s="29"/>
      <c r="E184" s="48"/>
      <c r="F184" s="89"/>
      <c r="G184" s="25"/>
      <c r="H184" s="31"/>
      <c r="I184" s="93" t="str">
        <f t="shared" si="2"/>
        <v/>
      </c>
      <c r="J184" s="137"/>
      <c r="K184" s="28"/>
    </row>
    <row r="185" spans="1:11" s="55" customFormat="1" ht="12.75" x14ac:dyDescent="0.2">
      <c r="A185" s="59"/>
      <c r="B185" s="59"/>
      <c r="C185" s="89">
        <v>180</v>
      </c>
      <c r="D185" s="29"/>
      <c r="E185" s="48"/>
      <c r="F185" s="89"/>
      <c r="G185" s="25"/>
      <c r="H185" s="31"/>
      <c r="I185" s="93" t="str">
        <f t="shared" si="2"/>
        <v/>
      </c>
      <c r="J185" s="137"/>
    </row>
    <row r="186" spans="1:11" s="24" customFormat="1" ht="12.75" x14ac:dyDescent="0.2">
      <c r="A186" s="59"/>
      <c r="B186" s="59"/>
      <c r="C186" s="89">
        <v>181</v>
      </c>
      <c r="D186" s="29"/>
      <c r="E186" s="48"/>
      <c r="F186" s="89"/>
      <c r="G186" s="25"/>
      <c r="H186" s="31"/>
      <c r="I186" s="93" t="str">
        <f t="shared" si="2"/>
        <v/>
      </c>
      <c r="J186" s="137"/>
      <c r="K186" s="28"/>
    </row>
    <row r="187" spans="1:11" s="24" customFormat="1" ht="12.75" x14ac:dyDescent="0.2">
      <c r="A187" s="59"/>
      <c r="B187" s="59"/>
      <c r="C187" s="89">
        <v>182</v>
      </c>
      <c r="D187" s="29"/>
      <c r="E187" s="48"/>
      <c r="F187" s="89"/>
      <c r="G187" s="25"/>
      <c r="H187" s="31"/>
      <c r="I187" s="93" t="str">
        <f t="shared" si="2"/>
        <v/>
      </c>
      <c r="J187" s="137"/>
      <c r="K187" s="28"/>
    </row>
    <row r="188" spans="1:11" s="24" customFormat="1" ht="12.75" x14ac:dyDescent="0.2">
      <c r="A188" s="59"/>
      <c r="B188" s="59"/>
      <c r="C188" s="89">
        <v>183</v>
      </c>
      <c r="D188" s="29"/>
      <c r="E188" s="48"/>
      <c r="F188" s="89"/>
      <c r="G188" s="25"/>
      <c r="H188" s="31"/>
      <c r="I188" s="93" t="str">
        <f t="shared" si="2"/>
        <v/>
      </c>
      <c r="J188" s="137"/>
      <c r="K188" s="28"/>
    </row>
    <row r="189" spans="1:11" s="24" customFormat="1" ht="12.75" x14ac:dyDescent="0.2">
      <c r="A189" s="59"/>
      <c r="B189" s="59"/>
      <c r="C189" s="89">
        <v>184</v>
      </c>
      <c r="D189" s="29"/>
      <c r="E189" s="48"/>
      <c r="F189" s="89"/>
      <c r="G189" s="25"/>
      <c r="H189" s="31"/>
      <c r="I189" s="93" t="str">
        <f t="shared" si="2"/>
        <v/>
      </c>
      <c r="J189" s="137"/>
      <c r="K189" s="28"/>
    </row>
    <row r="190" spans="1:11" s="24" customFormat="1" ht="15" customHeight="1" x14ac:dyDescent="0.2">
      <c r="A190" s="59"/>
      <c r="B190" s="59"/>
      <c r="C190" s="89">
        <v>185</v>
      </c>
      <c r="D190" s="29"/>
      <c r="E190" s="56"/>
      <c r="F190" s="89"/>
      <c r="G190" s="25"/>
      <c r="H190" s="57"/>
      <c r="I190" s="93" t="str">
        <f t="shared" si="2"/>
        <v/>
      </c>
      <c r="J190" s="137"/>
    </row>
    <row r="191" spans="1:11" s="24" customFormat="1" ht="12.75" x14ac:dyDescent="0.2">
      <c r="A191" s="59"/>
      <c r="B191" s="59"/>
      <c r="C191" s="89">
        <v>186</v>
      </c>
      <c r="D191" s="29"/>
      <c r="E191" s="48"/>
      <c r="F191" s="89"/>
      <c r="G191" s="25"/>
      <c r="H191" s="31"/>
      <c r="I191" s="93" t="str">
        <f t="shared" si="2"/>
        <v/>
      </c>
      <c r="J191" s="136"/>
    </row>
    <row r="192" spans="1:11" s="24" customFormat="1" ht="12.75" x14ac:dyDescent="0.2">
      <c r="A192" s="59"/>
      <c r="B192" s="59"/>
      <c r="C192" s="89">
        <v>187</v>
      </c>
      <c r="D192" s="29"/>
      <c r="E192" s="48"/>
      <c r="F192" s="89"/>
      <c r="G192" s="25"/>
      <c r="H192" s="31"/>
      <c r="I192" s="93" t="str">
        <f t="shared" si="2"/>
        <v/>
      </c>
      <c r="J192" s="136"/>
    </row>
    <row r="193" spans="1:11" s="24" customFormat="1" ht="12.75" x14ac:dyDescent="0.2">
      <c r="A193" s="59"/>
      <c r="B193" s="59"/>
      <c r="C193" s="89">
        <v>188</v>
      </c>
      <c r="D193" s="29"/>
      <c r="E193" s="48"/>
      <c r="F193" s="89"/>
      <c r="G193" s="25"/>
      <c r="H193" s="31"/>
      <c r="I193" s="93" t="str">
        <f t="shared" si="2"/>
        <v/>
      </c>
      <c r="J193" s="136"/>
    </row>
    <row r="194" spans="1:11" s="55" customFormat="1" ht="12.75" x14ac:dyDescent="0.2">
      <c r="A194" s="59"/>
      <c r="B194" s="59"/>
      <c r="C194" s="89">
        <v>189</v>
      </c>
      <c r="D194" s="29"/>
      <c r="E194" s="48"/>
      <c r="F194" s="89"/>
      <c r="G194" s="25"/>
      <c r="H194" s="31"/>
      <c r="I194" s="93" t="str">
        <f t="shared" si="2"/>
        <v/>
      </c>
      <c r="J194" s="137"/>
      <c r="K194" s="58"/>
    </row>
    <row r="195" spans="1:11" s="55" customFormat="1" ht="12.75" x14ac:dyDescent="0.2">
      <c r="A195" s="59"/>
      <c r="B195" s="59"/>
      <c r="C195" s="89">
        <v>190</v>
      </c>
      <c r="D195" s="29"/>
      <c r="E195" s="48"/>
      <c r="F195" s="89"/>
      <c r="G195" s="25"/>
      <c r="H195" s="31"/>
      <c r="I195" s="93" t="str">
        <f t="shared" si="2"/>
        <v/>
      </c>
      <c r="J195" s="137"/>
      <c r="K195" s="58"/>
    </row>
    <row r="196" spans="1:11" s="55" customFormat="1" ht="12.75" x14ac:dyDescent="0.2">
      <c r="A196" s="59"/>
      <c r="B196" s="59"/>
      <c r="C196" s="89">
        <v>191</v>
      </c>
      <c r="D196" s="29"/>
      <c r="E196" s="48"/>
      <c r="F196" s="89"/>
      <c r="G196" s="25"/>
      <c r="H196" s="31"/>
      <c r="I196" s="93" t="str">
        <f t="shared" si="2"/>
        <v/>
      </c>
      <c r="J196" s="137"/>
      <c r="K196" s="58"/>
    </row>
    <row r="197" spans="1:11" s="55" customFormat="1" ht="12.75" x14ac:dyDescent="0.2">
      <c r="A197" s="59"/>
      <c r="B197" s="59"/>
      <c r="C197" s="89">
        <v>192</v>
      </c>
      <c r="D197" s="29"/>
      <c r="E197" s="48"/>
      <c r="F197" s="89"/>
      <c r="G197" s="25"/>
      <c r="H197" s="31"/>
      <c r="I197" s="93" t="str">
        <f t="shared" si="2"/>
        <v/>
      </c>
      <c r="J197" s="137"/>
      <c r="K197" s="58"/>
    </row>
    <row r="198" spans="1:11" s="55" customFormat="1" ht="12.75" x14ac:dyDescent="0.2">
      <c r="A198" s="59"/>
      <c r="B198" s="59"/>
      <c r="C198" s="89">
        <v>193</v>
      </c>
      <c r="D198" s="29"/>
      <c r="E198" s="48"/>
      <c r="F198" s="89"/>
      <c r="G198" s="25"/>
      <c r="H198" s="31"/>
      <c r="I198" s="93" t="str">
        <f t="shared" si="2"/>
        <v/>
      </c>
      <c r="J198" s="137"/>
      <c r="K198" s="58"/>
    </row>
    <row r="199" spans="1:11" s="55" customFormat="1" ht="12.75" x14ac:dyDescent="0.2">
      <c r="A199" s="59"/>
      <c r="B199" s="59"/>
      <c r="C199" s="89">
        <v>194</v>
      </c>
      <c r="D199" s="29"/>
      <c r="E199" s="48"/>
      <c r="F199" s="89"/>
      <c r="G199" s="25"/>
      <c r="H199" s="31"/>
      <c r="I199" s="93" t="str">
        <f t="shared" ref="I199:I262" si="3">IF(G199*H199&lt;&gt;0,G199*H199,"")</f>
        <v/>
      </c>
      <c r="J199" s="137"/>
      <c r="K199" s="58"/>
    </row>
    <row r="200" spans="1:11" s="55" customFormat="1" ht="12.75" x14ac:dyDescent="0.2">
      <c r="A200" s="59"/>
      <c r="B200" s="59"/>
      <c r="C200" s="89">
        <v>195</v>
      </c>
      <c r="D200" s="29"/>
      <c r="E200" s="48"/>
      <c r="F200" s="89"/>
      <c r="G200" s="25"/>
      <c r="H200" s="31"/>
      <c r="I200" s="93" t="str">
        <f t="shared" si="3"/>
        <v/>
      </c>
      <c r="J200" s="137"/>
      <c r="K200" s="58"/>
    </row>
    <row r="201" spans="1:11" s="55" customFormat="1" ht="12.75" x14ac:dyDescent="0.2">
      <c r="A201" s="59"/>
      <c r="B201" s="59"/>
      <c r="C201" s="89">
        <v>196</v>
      </c>
      <c r="D201" s="29"/>
      <c r="E201" s="48"/>
      <c r="F201" s="89"/>
      <c r="G201" s="25"/>
      <c r="H201" s="31"/>
      <c r="I201" s="93" t="str">
        <f t="shared" si="3"/>
        <v/>
      </c>
      <c r="J201" s="137"/>
      <c r="K201" s="58"/>
    </row>
    <row r="202" spans="1:11" s="55" customFormat="1" ht="12.75" x14ac:dyDescent="0.2">
      <c r="A202" s="59"/>
      <c r="B202" s="59"/>
      <c r="C202" s="89">
        <v>197</v>
      </c>
      <c r="D202" s="29"/>
      <c r="E202" s="48"/>
      <c r="F202" s="89"/>
      <c r="G202" s="25"/>
      <c r="H202" s="31"/>
      <c r="I202" s="93" t="str">
        <f t="shared" si="3"/>
        <v/>
      </c>
      <c r="J202" s="137"/>
      <c r="K202" s="58"/>
    </row>
    <row r="203" spans="1:11" s="55" customFormat="1" ht="12.75" x14ac:dyDescent="0.2">
      <c r="A203" s="59"/>
      <c r="B203" s="59"/>
      <c r="C203" s="89">
        <v>198</v>
      </c>
      <c r="D203" s="29"/>
      <c r="E203" s="48"/>
      <c r="F203" s="89"/>
      <c r="G203" s="25"/>
      <c r="H203" s="31"/>
      <c r="I203" s="93" t="str">
        <f t="shared" si="3"/>
        <v/>
      </c>
      <c r="J203" s="137"/>
      <c r="K203" s="58"/>
    </row>
    <row r="204" spans="1:11" s="55" customFormat="1" ht="12.75" x14ac:dyDescent="0.2">
      <c r="A204" s="59"/>
      <c r="B204" s="59"/>
      <c r="C204" s="89">
        <v>199</v>
      </c>
      <c r="D204" s="29"/>
      <c r="E204" s="48"/>
      <c r="F204" s="89"/>
      <c r="G204" s="25"/>
      <c r="H204" s="31"/>
      <c r="I204" s="93" t="str">
        <f t="shared" si="3"/>
        <v/>
      </c>
      <c r="J204" s="137"/>
      <c r="K204" s="58"/>
    </row>
    <row r="205" spans="1:11" s="55" customFormat="1" ht="12.75" x14ac:dyDescent="0.2">
      <c r="A205" s="59"/>
      <c r="B205" s="59"/>
      <c r="C205" s="89">
        <v>200</v>
      </c>
      <c r="D205" s="29"/>
      <c r="E205" s="48"/>
      <c r="F205" s="89"/>
      <c r="G205" s="25"/>
      <c r="H205" s="31"/>
      <c r="I205" s="93" t="str">
        <f t="shared" si="3"/>
        <v/>
      </c>
      <c r="J205" s="137"/>
      <c r="K205" s="58"/>
    </row>
    <row r="206" spans="1:11" s="55" customFormat="1" ht="12.75" x14ac:dyDescent="0.2">
      <c r="A206" s="59"/>
      <c r="B206" s="59"/>
      <c r="C206" s="89">
        <v>201</v>
      </c>
      <c r="D206" s="29"/>
      <c r="E206" s="48"/>
      <c r="F206" s="89"/>
      <c r="G206" s="25"/>
      <c r="H206" s="31"/>
      <c r="I206" s="93" t="str">
        <f t="shared" si="3"/>
        <v/>
      </c>
      <c r="J206" s="137"/>
      <c r="K206" s="58"/>
    </row>
    <row r="207" spans="1:11" s="55" customFormat="1" ht="12.75" x14ac:dyDescent="0.2">
      <c r="A207" s="59"/>
      <c r="B207" s="59"/>
      <c r="C207" s="89">
        <v>202</v>
      </c>
      <c r="D207" s="29"/>
      <c r="E207" s="48"/>
      <c r="F207" s="89"/>
      <c r="G207" s="25"/>
      <c r="H207" s="31"/>
      <c r="I207" s="93" t="str">
        <f t="shared" si="3"/>
        <v/>
      </c>
      <c r="J207" s="137"/>
      <c r="K207" s="58"/>
    </row>
    <row r="208" spans="1:11" s="55" customFormat="1" ht="12.75" x14ac:dyDescent="0.2">
      <c r="A208" s="59"/>
      <c r="B208" s="59"/>
      <c r="C208" s="89">
        <v>203</v>
      </c>
      <c r="D208" s="29"/>
      <c r="E208" s="48"/>
      <c r="F208" s="89"/>
      <c r="G208" s="25"/>
      <c r="H208" s="31"/>
      <c r="I208" s="93" t="str">
        <f t="shared" si="3"/>
        <v/>
      </c>
      <c r="J208" s="137"/>
      <c r="K208" s="58"/>
    </row>
    <row r="209" spans="1:11" s="55" customFormat="1" ht="12.75" x14ac:dyDescent="0.2">
      <c r="A209" s="59"/>
      <c r="B209" s="59"/>
      <c r="C209" s="89">
        <v>204</v>
      </c>
      <c r="D209" s="29"/>
      <c r="E209" s="48"/>
      <c r="F209" s="89"/>
      <c r="G209" s="25"/>
      <c r="H209" s="31"/>
      <c r="I209" s="93" t="str">
        <f t="shared" si="3"/>
        <v/>
      </c>
      <c r="J209" s="137"/>
      <c r="K209" s="58"/>
    </row>
    <row r="210" spans="1:11" s="55" customFormat="1" ht="12.75" x14ac:dyDescent="0.2">
      <c r="A210" s="59"/>
      <c r="B210" s="59"/>
      <c r="C210" s="89">
        <v>205</v>
      </c>
      <c r="D210" s="29"/>
      <c r="E210" s="48"/>
      <c r="F210" s="89"/>
      <c r="G210" s="25"/>
      <c r="H210" s="31"/>
      <c r="I210" s="93" t="str">
        <f t="shared" si="3"/>
        <v/>
      </c>
      <c r="J210" s="137"/>
      <c r="K210" s="58"/>
    </row>
    <row r="211" spans="1:11" s="55" customFormat="1" ht="12.75" x14ac:dyDescent="0.2">
      <c r="A211" s="59"/>
      <c r="B211" s="59"/>
      <c r="C211" s="89">
        <v>206</v>
      </c>
      <c r="D211" s="29"/>
      <c r="E211" s="48"/>
      <c r="F211" s="89"/>
      <c r="G211" s="25"/>
      <c r="H211" s="31"/>
      <c r="I211" s="93" t="str">
        <f t="shared" si="3"/>
        <v/>
      </c>
      <c r="J211" s="137"/>
      <c r="K211" s="58"/>
    </row>
    <row r="212" spans="1:11" s="43" customFormat="1" ht="12.75" x14ac:dyDescent="0.2">
      <c r="A212" s="59"/>
      <c r="B212" s="59"/>
      <c r="C212" s="89">
        <v>207</v>
      </c>
      <c r="D212" s="29"/>
      <c r="E212" s="48"/>
      <c r="F212" s="89"/>
      <c r="G212" s="25"/>
      <c r="H212" s="31"/>
      <c r="I212" s="93" t="str">
        <f t="shared" si="3"/>
        <v/>
      </c>
      <c r="J212" s="137"/>
      <c r="K212" s="41"/>
    </row>
    <row r="213" spans="1:11" s="55" customFormat="1" ht="12.75" x14ac:dyDescent="0.2">
      <c r="A213" s="59"/>
      <c r="B213" s="59"/>
      <c r="C213" s="89">
        <v>208</v>
      </c>
      <c r="D213" s="29"/>
      <c r="E213" s="48"/>
      <c r="F213" s="89"/>
      <c r="G213" s="25"/>
      <c r="H213" s="31"/>
      <c r="I213" s="93" t="str">
        <f t="shared" si="3"/>
        <v/>
      </c>
      <c r="J213" s="137"/>
      <c r="K213" s="58"/>
    </row>
    <row r="214" spans="1:11" s="55" customFormat="1" ht="12.75" x14ac:dyDescent="0.2">
      <c r="A214" s="59"/>
      <c r="B214" s="59"/>
      <c r="C214" s="89">
        <v>209</v>
      </c>
      <c r="D214" s="29"/>
      <c r="E214" s="48"/>
      <c r="F214" s="89"/>
      <c r="G214" s="25"/>
      <c r="H214" s="31"/>
      <c r="I214" s="93" t="str">
        <f t="shared" si="3"/>
        <v/>
      </c>
      <c r="J214" s="137"/>
      <c r="K214" s="58"/>
    </row>
    <row r="215" spans="1:11" s="55" customFormat="1" ht="12.75" x14ac:dyDescent="0.2">
      <c r="A215" s="59"/>
      <c r="B215" s="59"/>
      <c r="C215" s="89">
        <v>210</v>
      </c>
      <c r="D215" s="29"/>
      <c r="E215" s="48"/>
      <c r="F215" s="89"/>
      <c r="G215" s="35"/>
      <c r="H215" s="31"/>
      <c r="I215" s="93" t="str">
        <f t="shared" si="3"/>
        <v/>
      </c>
      <c r="J215" s="137"/>
      <c r="K215" s="58"/>
    </row>
    <row r="216" spans="1:11" s="55" customFormat="1" ht="12.75" x14ac:dyDescent="0.2">
      <c r="A216" s="59"/>
      <c r="B216" s="59"/>
      <c r="C216" s="89">
        <v>211</v>
      </c>
      <c r="D216" s="29"/>
      <c r="E216" s="48"/>
      <c r="F216" s="89"/>
      <c r="G216" s="25"/>
      <c r="H216" s="31"/>
      <c r="I216" s="93" t="str">
        <f t="shared" si="3"/>
        <v/>
      </c>
      <c r="J216" s="137"/>
      <c r="K216" s="58"/>
    </row>
    <row r="217" spans="1:11" s="55" customFormat="1" ht="12.75" x14ac:dyDescent="0.2">
      <c r="A217" s="59"/>
      <c r="B217" s="59"/>
      <c r="C217" s="89">
        <v>212</v>
      </c>
      <c r="D217" s="29"/>
      <c r="E217" s="48"/>
      <c r="F217" s="89"/>
      <c r="G217" s="25"/>
      <c r="H217" s="31"/>
      <c r="I217" s="93" t="str">
        <f t="shared" si="3"/>
        <v/>
      </c>
      <c r="J217" s="137"/>
      <c r="K217" s="58"/>
    </row>
    <row r="218" spans="1:11" s="24" customFormat="1" ht="12.75" x14ac:dyDescent="0.2">
      <c r="A218" s="59"/>
      <c r="B218" s="59"/>
      <c r="C218" s="89">
        <v>213</v>
      </c>
      <c r="D218" s="29"/>
      <c r="E218" s="48"/>
      <c r="F218" s="89"/>
      <c r="G218" s="25"/>
      <c r="H218" s="31"/>
      <c r="I218" s="93" t="str">
        <f t="shared" si="3"/>
        <v/>
      </c>
      <c r="J218" s="137"/>
      <c r="K218" s="28"/>
    </row>
    <row r="219" spans="1:11" s="55" customFormat="1" ht="12.75" x14ac:dyDescent="0.2">
      <c r="A219" s="59"/>
      <c r="B219" s="59"/>
      <c r="C219" s="89">
        <v>214</v>
      </c>
      <c r="D219" s="29"/>
      <c r="E219" s="48"/>
      <c r="F219" s="89"/>
      <c r="G219" s="25"/>
      <c r="H219" s="31"/>
      <c r="I219" s="93" t="str">
        <f t="shared" si="3"/>
        <v/>
      </c>
      <c r="J219" s="137"/>
      <c r="K219" s="58"/>
    </row>
    <row r="220" spans="1:11" s="55" customFormat="1" ht="12.75" x14ac:dyDescent="0.2">
      <c r="A220" s="59"/>
      <c r="B220" s="59"/>
      <c r="C220" s="89">
        <v>215</v>
      </c>
      <c r="D220" s="29"/>
      <c r="E220" s="48"/>
      <c r="F220" s="89"/>
      <c r="G220" s="25"/>
      <c r="H220" s="31"/>
      <c r="I220" s="93" t="str">
        <f t="shared" si="3"/>
        <v/>
      </c>
      <c r="J220" s="137"/>
      <c r="K220" s="58"/>
    </row>
    <row r="221" spans="1:11" s="55" customFormat="1" ht="12.75" x14ac:dyDescent="0.2">
      <c r="A221" s="59"/>
      <c r="B221" s="59"/>
      <c r="C221" s="89">
        <v>216</v>
      </c>
      <c r="D221" s="29"/>
      <c r="E221" s="48"/>
      <c r="F221" s="89"/>
      <c r="G221" s="25"/>
      <c r="H221" s="31"/>
      <c r="I221" s="93" t="str">
        <f t="shared" si="3"/>
        <v/>
      </c>
      <c r="J221" s="137"/>
      <c r="K221" s="58"/>
    </row>
    <row r="222" spans="1:11" s="55" customFormat="1" ht="12.75" x14ac:dyDescent="0.2">
      <c r="A222" s="59"/>
      <c r="B222" s="59"/>
      <c r="C222" s="89">
        <v>217</v>
      </c>
      <c r="D222" s="29"/>
      <c r="E222" s="30"/>
      <c r="F222" s="89"/>
      <c r="G222" s="25"/>
      <c r="H222" s="31"/>
      <c r="I222" s="93" t="str">
        <f t="shared" si="3"/>
        <v/>
      </c>
      <c r="J222" s="137"/>
      <c r="K222" s="58"/>
    </row>
    <row r="223" spans="1:11" s="55" customFormat="1" ht="12.75" x14ac:dyDescent="0.2">
      <c r="A223" s="59"/>
      <c r="B223" s="59"/>
      <c r="C223" s="89">
        <v>218</v>
      </c>
      <c r="D223" s="29"/>
      <c r="E223" s="30"/>
      <c r="F223" s="89"/>
      <c r="G223" s="25"/>
      <c r="H223" s="31"/>
      <c r="I223" s="93" t="str">
        <f t="shared" si="3"/>
        <v/>
      </c>
      <c r="J223" s="137"/>
      <c r="K223" s="58"/>
    </row>
    <row r="224" spans="1:11" s="55" customFormat="1" ht="12.75" x14ac:dyDescent="0.2">
      <c r="A224" s="59"/>
      <c r="B224" s="59"/>
      <c r="C224" s="89">
        <v>219</v>
      </c>
      <c r="D224" s="29"/>
      <c r="E224" s="30"/>
      <c r="F224" s="89"/>
      <c r="G224" s="25"/>
      <c r="H224" s="31"/>
      <c r="I224" s="93" t="str">
        <f t="shared" si="3"/>
        <v/>
      </c>
      <c r="J224" s="137"/>
      <c r="K224" s="58"/>
    </row>
    <row r="225" spans="1:11" s="55" customFormat="1" ht="12.75" x14ac:dyDescent="0.2">
      <c r="A225" s="59"/>
      <c r="B225" s="59"/>
      <c r="C225" s="89">
        <v>220</v>
      </c>
      <c r="D225" s="29"/>
      <c r="E225" s="30"/>
      <c r="F225" s="89"/>
      <c r="G225" s="25"/>
      <c r="H225" s="31"/>
      <c r="I225" s="93" t="str">
        <f t="shared" si="3"/>
        <v/>
      </c>
      <c r="J225" s="137"/>
      <c r="K225" s="58"/>
    </row>
    <row r="226" spans="1:11" s="43" customFormat="1" ht="12.75" x14ac:dyDescent="0.2">
      <c r="A226" s="59"/>
      <c r="B226" s="59"/>
      <c r="C226" s="89">
        <v>221</v>
      </c>
      <c r="D226" s="29"/>
      <c r="E226" s="30"/>
      <c r="F226" s="89"/>
      <c r="G226" s="25"/>
      <c r="H226" s="31"/>
      <c r="I226" s="93" t="str">
        <f t="shared" si="3"/>
        <v/>
      </c>
      <c r="J226" s="137"/>
      <c r="K226" s="41"/>
    </row>
    <row r="227" spans="1:11" s="55" customFormat="1" ht="12.75" x14ac:dyDescent="0.2">
      <c r="A227" s="59"/>
      <c r="B227" s="59"/>
      <c r="C227" s="89">
        <v>222</v>
      </c>
      <c r="D227" s="29"/>
      <c r="E227" s="30"/>
      <c r="F227" s="89"/>
      <c r="G227" s="25"/>
      <c r="H227" s="31"/>
      <c r="I227" s="93" t="str">
        <f t="shared" si="3"/>
        <v/>
      </c>
      <c r="J227" s="137"/>
      <c r="K227" s="58"/>
    </row>
    <row r="228" spans="1:11" s="55" customFormat="1" ht="12.75" x14ac:dyDescent="0.2">
      <c r="A228" s="59"/>
      <c r="B228" s="59"/>
      <c r="C228" s="89">
        <v>223</v>
      </c>
      <c r="D228" s="29"/>
      <c r="E228" s="30"/>
      <c r="F228" s="89"/>
      <c r="G228" s="25"/>
      <c r="H228" s="31"/>
      <c r="I228" s="93" t="str">
        <f t="shared" si="3"/>
        <v/>
      </c>
      <c r="J228" s="137"/>
      <c r="K228" s="58"/>
    </row>
    <row r="229" spans="1:11" s="55" customFormat="1" ht="12.75" x14ac:dyDescent="0.2">
      <c r="A229" s="59"/>
      <c r="B229" s="59"/>
      <c r="C229" s="89">
        <v>224</v>
      </c>
      <c r="D229" s="29"/>
      <c r="E229" s="30"/>
      <c r="F229" s="89"/>
      <c r="G229" s="25"/>
      <c r="H229" s="31"/>
      <c r="I229" s="93" t="str">
        <f t="shared" si="3"/>
        <v/>
      </c>
      <c r="J229" s="137"/>
      <c r="K229" s="58"/>
    </row>
    <row r="230" spans="1:11" s="43" customFormat="1" ht="12.75" x14ac:dyDescent="0.2">
      <c r="A230" s="59"/>
      <c r="B230" s="59"/>
      <c r="C230" s="89">
        <v>225</v>
      </c>
      <c r="D230" s="29"/>
      <c r="E230" s="30"/>
      <c r="F230" s="89"/>
      <c r="G230" s="25"/>
      <c r="H230" s="31"/>
      <c r="I230" s="93" t="str">
        <f t="shared" si="3"/>
        <v/>
      </c>
      <c r="J230" s="137"/>
      <c r="K230" s="41"/>
    </row>
    <row r="231" spans="1:11" s="55" customFormat="1" ht="12.75" x14ac:dyDescent="0.2">
      <c r="A231" s="59"/>
      <c r="B231" s="59"/>
      <c r="C231" s="89">
        <v>226</v>
      </c>
      <c r="D231" s="29"/>
      <c r="E231" s="30"/>
      <c r="F231" s="89"/>
      <c r="G231" s="25"/>
      <c r="H231" s="31"/>
      <c r="I231" s="93" t="str">
        <f t="shared" si="3"/>
        <v/>
      </c>
      <c r="J231" s="137"/>
      <c r="K231" s="58"/>
    </row>
    <row r="232" spans="1:11" s="55" customFormat="1" ht="12.75" x14ac:dyDescent="0.2">
      <c r="A232" s="59"/>
      <c r="B232" s="59"/>
      <c r="C232" s="89">
        <v>227</v>
      </c>
      <c r="D232" s="29"/>
      <c r="E232" s="30"/>
      <c r="F232" s="89"/>
      <c r="G232" s="25"/>
      <c r="H232" s="31"/>
      <c r="I232" s="93" t="str">
        <f t="shared" si="3"/>
        <v/>
      </c>
      <c r="J232" s="137"/>
      <c r="K232" s="58"/>
    </row>
    <row r="233" spans="1:11" s="55" customFormat="1" ht="12.75" x14ac:dyDescent="0.2">
      <c r="A233" s="59"/>
      <c r="B233" s="59"/>
      <c r="C233" s="89">
        <v>228</v>
      </c>
      <c r="D233" s="29"/>
      <c r="E233" s="30"/>
      <c r="F233" s="89"/>
      <c r="G233" s="25"/>
      <c r="H233" s="31"/>
      <c r="I233" s="93" t="str">
        <f t="shared" si="3"/>
        <v/>
      </c>
      <c r="J233" s="137"/>
      <c r="K233" s="58"/>
    </row>
    <row r="234" spans="1:11" s="43" customFormat="1" ht="12.75" x14ac:dyDescent="0.2">
      <c r="A234" s="59"/>
      <c r="B234" s="59"/>
      <c r="C234" s="89">
        <v>229</v>
      </c>
      <c r="D234" s="29"/>
      <c r="E234" s="30"/>
      <c r="F234" s="89"/>
      <c r="G234" s="25"/>
      <c r="H234" s="31"/>
      <c r="I234" s="93" t="str">
        <f t="shared" si="3"/>
        <v/>
      </c>
      <c r="J234" s="137"/>
      <c r="K234" s="41"/>
    </row>
    <row r="235" spans="1:11" s="55" customFormat="1" ht="12.75" x14ac:dyDescent="0.2">
      <c r="A235" s="59"/>
      <c r="B235" s="59"/>
      <c r="C235" s="89">
        <v>230</v>
      </c>
      <c r="D235" s="29"/>
      <c r="E235" s="30"/>
      <c r="F235" s="89"/>
      <c r="G235" s="25"/>
      <c r="H235" s="31"/>
      <c r="I235" s="93" t="str">
        <f t="shared" si="3"/>
        <v/>
      </c>
      <c r="J235" s="137"/>
      <c r="K235" s="58"/>
    </row>
    <row r="236" spans="1:11" s="55" customFormat="1" ht="12.75" x14ac:dyDescent="0.2">
      <c r="A236" s="59"/>
      <c r="B236" s="59"/>
      <c r="C236" s="89">
        <v>231</v>
      </c>
      <c r="D236" s="29"/>
      <c r="E236" s="30"/>
      <c r="F236" s="89"/>
      <c r="G236" s="25"/>
      <c r="H236" s="31"/>
      <c r="I236" s="93" t="str">
        <f t="shared" si="3"/>
        <v/>
      </c>
      <c r="J236" s="137"/>
      <c r="K236" s="58"/>
    </row>
    <row r="237" spans="1:11" s="55" customFormat="1" ht="12.75" x14ac:dyDescent="0.2">
      <c r="A237" s="59"/>
      <c r="B237" s="59"/>
      <c r="C237" s="89">
        <v>232</v>
      </c>
      <c r="D237" s="29"/>
      <c r="E237" s="60"/>
      <c r="F237" s="89"/>
      <c r="G237" s="25"/>
      <c r="H237" s="31"/>
      <c r="I237" s="93" t="str">
        <f t="shared" si="3"/>
        <v/>
      </c>
      <c r="J237" s="137"/>
      <c r="K237" s="58"/>
    </row>
    <row r="238" spans="1:11" s="55" customFormat="1" ht="12.75" x14ac:dyDescent="0.2">
      <c r="A238" s="59"/>
      <c r="B238" s="59"/>
      <c r="C238" s="89">
        <v>233</v>
      </c>
      <c r="D238" s="29"/>
      <c r="E238" s="60"/>
      <c r="F238" s="89"/>
      <c r="G238" s="25"/>
      <c r="H238" s="31"/>
      <c r="I238" s="93" t="str">
        <f t="shared" si="3"/>
        <v/>
      </c>
      <c r="J238" s="137"/>
      <c r="K238" s="58"/>
    </row>
    <row r="239" spans="1:11" s="55" customFormat="1" ht="12.75" x14ac:dyDescent="0.2">
      <c r="A239" s="59"/>
      <c r="B239" s="59"/>
      <c r="C239" s="89">
        <v>234</v>
      </c>
      <c r="D239" s="29"/>
      <c r="E239" s="60"/>
      <c r="F239" s="89"/>
      <c r="G239" s="25"/>
      <c r="H239" s="31"/>
      <c r="I239" s="93" t="str">
        <f t="shared" si="3"/>
        <v/>
      </c>
      <c r="J239" s="137"/>
      <c r="K239" s="58"/>
    </row>
    <row r="240" spans="1:11" s="55" customFormat="1" ht="12.75" x14ac:dyDescent="0.2">
      <c r="A240" s="59"/>
      <c r="B240" s="59"/>
      <c r="C240" s="89">
        <v>235</v>
      </c>
      <c r="D240" s="29"/>
      <c r="E240" s="30"/>
      <c r="F240" s="89"/>
      <c r="G240" s="25"/>
      <c r="H240" s="31"/>
      <c r="I240" s="93" t="str">
        <f t="shared" si="3"/>
        <v/>
      </c>
      <c r="J240" s="137"/>
      <c r="K240" s="58"/>
    </row>
    <row r="241" spans="1:11" s="55" customFormat="1" ht="12.75" x14ac:dyDescent="0.2">
      <c r="A241" s="59"/>
      <c r="B241" s="59"/>
      <c r="C241" s="89">
        <v>236</v>
      </c>
      <c r="D241" s="29"/>
      <c r="E241" s="30"/>
      <c r="F241" s="89"/>
      <c r="G241" s="25"/>
      <c r="H241" s="31"/>
      <c r="I241" s="93" t="str">
        <f t="shared" si="3"/>
        <v/>
      </c>
      <c r="J241" s="137"/>
      <c r="K241" s="58"/>
    </row>
    <row r="242" spans="1:11" s="55" customFormat="1" ht="12.75" x14ac:dyDescent="0.2">
      <c r="A242" s="59"/>
      <c r="B242" s="59"/>
      <c r="C242" s="89">
        <v>237</v>
      </c>
      <c r="D242" s="29"/>
      <c r="E242" s="30"/>
      <c r="F242" s="89"/>
      <c r="G242" s="25"/>
      <c r="H242" s="31"/>
      <c r="I242" s="93" t="str">
        <f t="shared" si="3"/>
        <v/>
      </c>
      <c r="J242" s="137"/>
      <c r="K242" s="58"/>
    </row>
    <row r="243" spans="1:11" s="55" customFormat="1" ht="12.75" x14ac:dyDescent="0.2">
      <c r="A243" s="59"/>
      <c r="B243" s="59"/>
      <c r="C243" s="89">
        <v>238</v>
      </c>
      <c r="D243" s="29"/>
      <c r="E243" s="30"/>
      <c r="F243" s="89"/>
      <c r="G243" s="25"/>
      <c r="H243" s="31"/>
      <c r="I243" s="93" t="str">
        <f t="shared" si="3"/>
        <v/>
      </c>
      <c r="J243" s="137"/>
      <c r="K243" s="58"/>
    </row>
    <row r="244" spans="1:11" s="55" customFormat="1" ht="12.75" x14ac:dyDescent="0.2">
      <c r="A244" s="59"/>
      <c r="B244" s="59"/>
      <c r="C244" s="89">
        <v>239</v>
      </c>
      <c r="D244" s="29"/>
      <c r="E244" s="30"/>
      <c r="F244" s="89"/>
      <c r="G244" s="25"/>
      <c r="H244" s="31"/>
      <c r="I244" s="93" t="str">
        <f t="shared" si="3"/>
        <v/>
      </c>
      <c r="J244" s="137"/>
      <c r="K244" s="58"/>
    </row>
    <row r="245" spans="1:11" s="43" customFormat="1" ht="12.75" x14ac:dyDescent="0.2">
      <c r="A245" s="59"/>
      <c r="B245" s="59"/>
      <c r="C245" s="89">
        <v>240</v>
      </c>
      <c r="D245" s="29"/>
      <c r="E245" s="30"/>
      <c r="F245" s="89"/>
      <c r="G245" s="25"/>
      <c r="H245" s="31"/>
      <c r="I245" s="93" t="str">
        <f t="shared" si="3"/>
        <v/>
      </c>
      <c r="J245" s="137"/>
      <c r="K245" s="41"/>
    </row>
    <row r="246" spans="1:11" s="55" customFormat="1" ht="12.75" x14ac:dyDescent="0.2">
      <c r="A246" s="59"/>
      <c r="B246" s="59"/>
      <c r="C246" s="89">
        <v>241</v>
      </c>
      <c r="D246" s="29"/>
      <c r="E246" s="30"/>
      <c r="F246" s="89"/>
      <c r="G246" s="25"/>
      <c r="H246" s="31"/>
      <c r="I246" s="93" t="str">
        <f t="shared" si="3"/>
        <v/>
      </c>
      <c r="J246" s="137"/>
      <c r="K246" s="58"/>
    </row>
    <row r="247" spans="1:11" s="55" customFormat="1" ht="12.75" x14ac:dyDescent="0.2">
      <c r="A247" s="59"/>
      <c r="B247" s="59"/>
      <c r="C247" s="89">
        <v>242</v>
      </c>
      <c r="D247" s="29"/>
      <c r="E247" s="30"/>
      <c r="F247" s="89"/>
      <c r="G247" s="25"/>
      <c r="H247" s="31"/>
      <c r="I247" s="93" t="str">
        <f t="shared" si="3"/>
        <v/>
      </c>
      <c r="J247" s="137"/>
      <c r="K247" s="58"/>
    </row>
    <row r="248" spans="1:11" s="55" customFormat="1" ht="12.75" x14ac:dyDescent="0.2">
      <c r="A248" s="59"/>
      <c r="B248" s="59"/>
      <c r="C248" s="89">
        <v>243</v>
      </c>
      <c r="D248" s="29"/>
      <c r="E248" s="30"/>
      <c r="F248" s="89"/>
      <c r="G248" s="25"/>
      <c r="H248" s="31"/>
      <c r="I248" s="93" t="str">
        <f t="shared" si="3"/>
        <v/>
      </c>
      <c r="J248" s="137"/>
      <c r="K248" s="58"/>
    </row>
    <row r="249" spans="1:11" s="55" customFormat="1" ht="12.75" x14ac:dyDescent="0.2">
      <c r="A249" s="59"/>
      <c r="B249" s="59"/>
      <c r="C249" s="89">
        <v>244</v>
      </c>
      <c r="D249" s="29"/>
      <c r="E249" s="30"/>
      <c r="F249" s="89"/>
      <c r="G249" s="25"/>
      <c r="H249" s="31"/>
      <c r="I249" s="93" t="str">
        <f t="shared" si="3"/>
        <v/>
      </c>
      <c r="J249" s="137"/>
      <c r="K249" s="58"/>
    </row>
    <row r="250" spans="1:11" s="55" customFormat="1" ht="12.75" x14ac:dyDescent="0.2">
      <c r="A250" s="59"/>
      <c r="B250" s="59"/>
      <c r="C250" s="89">
        <v>245</v>
      </c>
      <c r="D250" s="29"/>
      <c r="E250" s="30"/>
      <c r="F250" s="89"/>
      <c r="G250" s="25"/>
      <c r="H250" s="31"/>
      <c r="I250" s="93" t="str">
        <f t="shared" si="3"/>
        <v/>
      </c>
      <c r="J250" s="137"/>
      <c r="K250" s="58"/>
    </row>
    <row r="251" spans="1:11" s="55" customFormat="1" ht="12.75" x14ac:dyDescent="0.2">
      <c r="A251" s="59"/>
      <c r="B251" s="59"/>
      <c r="C251" s="89">
        <v>246</v>
      </c>
      <c r="D251" s="29"/>
      <c r="E251" s="30"/>
      <c r="F251" s="89"/>
      <c r="G251" s="25"/>
      <c r="H251" s="31"/>
      <c r="I251" s="93" t="str">
        <f t="shared" si="3"/>
        <v/>
      </c>
      <c r="J251" s="137"/>
      <c r="K251" s="58"/>
    </row>
    <row r="252" spans="1:11" s="55" customFormat="1" ht="12.75" x14ac:dyDescent="0.2">
      <c r="A252" s="59"/>
      <c r="B252" s="59"/>
      <c r="C252" s="89">
        <v>247</v>
      </c>
      <c r="D252" s="29"/>
      <c r="E252" s="48"/>
      <c r="F252" s="89"/>
      <c r="G252" s="25"/>
      <c r="H252" s="31"/>
      <c r="I252" s="93" t="str">
        <f t="shared" si="3"/>
        <v/>
      </c>
      <c r="J252" s="137"/>
      <c r="K252" s="58"/>
    </row>
    <row r="253" spans="1:11" s="24" customFormat="1" ht="12.75" x14ac:dyDescent="0.2">
      <c r="A253" s="59"/>
      <c r="B253" s="59"/>
      <c r="C253" s="89">
        <v>248</v>
      </c>
      <c r="D253" s="29"/>
      <c r="E253" s="30"/>
      <c r="F253" s="89"/>
      <c r="G253" s="25"/>
      <c r="H253" s="31"/>
      <c r="I253" s="93" t="str">
        <f t="shared" si="3"/>
        <v/>
      </c>
      <c r="J253" s="137"/>
      <c r="K253" s="28"/>
    </row>
    <row r="254" spans="1:11" s="55" customFormat="1" ht="12.75" x14ac:dyDescent="0.2">
      <c r="A254" s="59"/>
      <c r="B254" s="59"/>
      <c r="C254" s="89">
        <v>249</v>
      </c>
      <c r="D254" s="29"/>
      <c r="E254" s="30"/>
      <c r="F254" s="89"/>
      <c r="G254" s="25"/>
      <c r="H254" s="31"/>
      <c r="I254" s="93" t="str">
        <f t="shared" si="3"/>
        <v/>
      </c>
      <c r="J254" s="137"/>
      <c r="K254" s="58"/>
    </row>
    <row r="255" spans="1:11" s="55" customFormat="1" ht="12.75" x14ac:dyDescent="0.2">
      <c r="A255" s="59"/>
      <c r="B255" s="59"/>
      <c r="C255" s="89">
        <v>250</v>
      </c>
      <c r="D255" s="29"/>
      <c r="E255" s="30"/>
      <c r="F255" s="89"/>
      <c r="G255" s="25"/>
      <c r="H255" s="31"/>
      <c r="I255" s="93" t="str">
        <f t="shared" si="3"/>
        <v/>
      </c>
      <c r="J255" s="137"/>
      <c r="K255" s="58"/>
    </row>
    <row r="256" spans="1:11" s="55" customFormat="1" ht="12.75" x14ac:dyDescent="0.2">
      <c r="A256" s="59"/>
      <c r="B256" s="59"/>
      <c r="C256" s="89">
        <v>251</v>
      </c>
      <c r="D256" s="29"/>
      <c r="E256" s="30"/>
      <c r="F256" s="89"/>
      <c r="G256" s="25"/>
      <c r="H256" s="31"/>
      <c r="I256" s="93" t="str">
        <f t="shared" si="3"/>
        <v/>
      </c>
      <c r="J256" s="137"/>
      <c r="K256" s="58"/>
    </row>
    <row r="257" spans="1:11" s="55" customFormat="1" ht="12.75" x14ac:dyDescent="0.2">
      <c r="A257" s="59"/>
      <c r="B257" s="59"/>
      <c r="C257" s="89">
        <v>252</v>
      </c>
      <c r="D257" s="29"/>
      <c r="E257" s="30"/>
      <c r="F257" s="89"/>
      <c r="G257" s="25"/>
      <c r="H257" s="31"/>
      <c r="I257" s="93" t="str">
        <f t="shared" si="3"/>
        <v/>
      </c>
      <c r="J257" s="137"/>
      <c r="K257" s="58"/>
    </row>
    <row r="258" spans="1:11" s="43" customFormat="1" ht="12.75" x14ac:dyDescent="0.2">
      <c r="A258" s="59"/>
      <c r="B258" s="59"/>
      <c r="C258" s="89">
        <v>253</v>
      </c>
      <c r="D258" s="29"/>
      <c r="E258" s="30"/>
      <c r="F258" s="89"/>
      <c r="G258" s="25"/>
      <c r="H258" s="31"/>
      <c r="I258" s="93" t="str">
        <f t="shared" si="3"/>
        <v/>
      </c>
      <c r="J258" s="137"/>
      <c r="K258" s="41"/>
    </row>
    <row r="259" spans="1:11" s="55" customFormat="1" ht="12.75" x14ac:dyDescent="0.2">
      <c r="A259" s="59"/>
      <c r="B259" s="59"/>
      <c r="C259" s="89">
        <v>254</v>
      </c>
      <c r="D259" s="29"/>
      <c r="E259" s="30"/>
      <c r="F259" s="89"/>
      <c r="G259" s="25"/>
      <c r="H259" s="31"/>
      <c r="I259" s="93" t="str">
        <f t="shared" si="3"/>
        <v/>
      </c>
      <c r="J259" s="137"/>
      <c r="K259" s="58"/>
    </row>
    <row r="260" spans="1:11" s="55" customFormat="1" ht="12.75" x14ac:dyDescent="0.2">
      <c r="A260" s="59"/>
      <c r="B260" s="59"/>
      <c r="C260" s="89">
        <v>255</v>
      </c>
      <c r="D260" s="29"/>
      <c r="E260" s="30"/>
      <c r="F260" s="89"/>
      <c r="G260" s="25"/>
      <c r="H260" s="31"/>
      <c r="I260" s="93" t="str">
        <f t="shared" si="3"/>
        <v/>
      </c>
      <c r="J260" s="137"/>
      <c r="K260" s="58"/>
    </row>
    <row r="261" spans="1:11" s="55" customFormat="1" ht="12.75" x14ac:dyDescent="0.2">
      <c r="A261" s="59"/>
      <c r="B261" s="59"/>
      <c r="C261" s="89">
        <v>256</v>
      </c>
      <c r="D261" s="29"/>
      <c r="E261" s="30"/>
      <c r="F261" s="89"/>
      <c r="G261" s="25"/>
      <c r="H261" s="31"/>
      <c r="I261" s="93" t="str">
        <f t="shared" si="3"/>
        <v/>
      </c>
      <c r="J261" s="137"/>
      <c r="K261" s="58"/>
    </row>
    <row r="262" spans="1:11" s="55" customFormat="1" ht="12.75" x14ac:dyDescent="0.2">
      <c r="A262" s="59"/>
      <c r="B262" s="59"/>
      <c r="C262" s="89">
        <v>257</v>
      </c>
      <c r="D262" s="29"/>
      <c r="E262" s="30"/>
      <c r="F262" s="89"/>
      <c r="G262" s="25"/>
      <c r="H262" s="31"/>
      <c r="I262" s="93" t="str">
        <f t="shared" si="3"/>
        <v/>
      </c>
      <c r="J262" s="137"/>
      <c r="K262" s="58"/>
    </row>
    <row r="263" spans="1:11" s="55" customFormat="1" ht="12.75" x14ac:dyDescent="0.2">
      <c r="A263" s="59"/>
      <c r="B263" s="59"/>
      <c r="C263" s="89">
        <v>258</v>
      </c>
      <c r="D263" s="29"/>
      <c r="E263" s="30"/>
      <c r="F263" s="89"/>
      <c r="G263" s="25"/>
      <c r="H263" s="31"/>
      <c r="I263" s="93" t="str">
        <f t="shared" ref="I263:I326" si="4">IF(G263*H263&lt;&gt;0,G263*H263,"")</f>
        <v/>
      </c>
      <c r="J263" s="137"/>
      <c r="K263" s="58"/>
    </row>
    <row r="264" spans="1:11" s="55" customFormat="1" ht="12.75" x14ac:dyDescent="0.2">
      <c r="A264" s="59"/>
      <c r="B264" s="59"/>
      <c r="C264" s="89">
        <v>259</v>
      </c>
      <c r="D264" s="29"/>
      <c r="E264" s="30"/>
      <c r="F264" s="89"/>
      <c r="G264" s="25"/>
      <c r="H264" s="31"/>
      <c r="I264" s="93" t="str">
        <f t="shared" si="4"/>
        <v/>
      </c>
      <c r="J264" s="137"/>
      <c r="K264" s="58"/>
    </row>
    <row r="265" spans="1:11" s="55" customFormat="1" ht="12.75" x14ac:dyDescent="0.2">
      <c r="A265" s="59"/>
      <c r="B265" s="59"/>
      <c r="C265" s="89">
        <v>260</v>
      </c>
      <c r="D265" s="29"/>
      <c r="E265" s="30"/>
      <c r="F265" s="89"/>
      <c r="G265" s="25"/>
      <c r="H265" s="31"/>
      <c r="I265" s="93" t="str">
        <f t="shared" si="4"/>
        <v/>
      </c>
      <c r="J265" s="137"/>
      <c r="K265" s="58"/>
    </row>
    <row r="266" spans="1:11" s="55" customFormat="1" ht="12.75" x14ac:dyDescent="0.2">
      <c r="A266" s="59"/>
      <c r="B266" s="59"/>
      <c r="C266" s="89">
        <v>261</v>
      </c>
      <c r="D266" s="29"/>
      <c r="E266" s="30"/>
      <c r="F266" s="89"/>
      <c r="G266" s="25"/>
      <c r="H266" s="31"/>
      <c r="I266" s="93" t="str">
        <f t="shared" si="4"/>
        <v/>
      </c>
      <c r="J266" s="137"/>
      <c r="K266" s="58"/>
    </row>
    <row r="267" spans="1:11" s="55" customFormat="1" ht="12.75" x14ac:dyDescent="0.2">
      <c r="A267" s="59"/>
      <c r="B267" s="59"/>
      <c r="C267" s="89">
        <v>262</v>
      </c>
      <c r="D267" s="29"/>
      <c r="E267" s="30"/>
      <c r="F267" s="89"/>
      <c r="G267" s="25"/>
      <c r="H267" s="31"/>
      <c r="I267" s="93" t="str">
        <f t="shared" si="4"/>
        <v/>
      </c>
      <c r="J267" s="137"/>
      <c r="K267" s="58"/>
    </row>
    <row r="268" spans="1:11" s="55" customFormat="1" ht="12.75" x14ac:dyDescent="0.2">
      <c r="A268" s="59"/>
      <c r="B268" s="59"/>
      <c r="C268" s="89">
        <v>263</v>
      </c>
      <c r="D268" s="29"/>
      <c r="E268" s="30"/>
      <c r="F268" s="89"/>
      <c r="G268" s="25"/>
      <c r="H268" s="31"/>
      <c r="I268" s="93" t="str">
        <f t="shared" si="4"/>
        <v/>
      </c>
      <c r="J268" s="137"/>
      <c r="K268" s="58"/>
    </row>
    <row r="269" spans="1:11" s="55" customFormat="1" ht="12.75" x14ac:dyDescent="0.2">
      <c r="A269" s="59"/>
      <c r="B269" s="59"/>
      <c r="C269" s="89">
        <v>264</v>
      </c>
      <c r="D269" s="29"/>
      <c r="E269" s="30"/>
      <c r="F269" s="89"/>
      <c r="G269" s="25"/>
      <c r="H269" s="31"/>
      <c r="I269" s="93" t="str">
        <f t="shared" si="4"/>
        <v/>
      </c>
      <c r="J269" s="137"/>
      <c r="K269" s="58"/>
    </row>
    <row r="270" spans="1:11" s="55" customFormat="1" ht="12.75" x14ac:dyDescent="0.2">
      <c r="A270" s="59"/>
      <c r="B270" s="59"/>
      <c r="C270" s="89">
        <v>265</v>
      </c>
      <c r="D270" s="29"/>
      <c r="E270" s="30"/>
      <c r="F270" s="89"/>
      <c r="G270" s="25"/>
      <c r="H270" s="31"/>
      <c r="I270" s="93" t="str">
        <f t="shared" si="4"/>
        <v/>
      </c>
      <c r="J270" s="137"/>
      <c r="K270" s="58"/>
    </row>
    <row r="271" spans="1:11" s="55" customFormat="1" ht="12.75" x14ac:dyDescent="0.2">
      <c r="A271" s="59"/>
      <c r="B271" s="59"/>
      <c r="C271" s="89">
        <v>266</v>
      </c>
      <c r="D271" s="29"/>
      <c r="E271" s="30"/>
      <c r="F271" s="89"/>
      <c r="G271" s="25"/>
      <c r="H271" s="31"/>
      <c r="I271" s="93" t="str">
        <f t="shared" si="4"/>
        <v/>
      </c>
      <c r="J271" s="137"/>
      <c r="K271" s="58"/>
    </row>
    <row r="272" spans="1:11" s="55" customFormat="1" ht="12.75" x14ac:dyDescent="0.2">
      <c r="A272" s="59"/>
      <c r="B272" s="59"/>
      <c r="C272" s="89">
        <v>267</v>
      </c>
      <c r="D272" s="29"/>
      <c r="E272" s="30"/>
      <c r="F272" s="89"/>
      <c r="G272" s="25"/>
      <c r="H272" s="31"/>
      <c r="I272" s="93" t="str">
        <f t="shared" si="4"/>
        <v/>
      </c>
      <c r="J272" s="137"/>
      <c r="K272" s="58"/>
    </row>
    <row r="273" spans="1:11" s="55" customFormat="1" ht="12.75" x14ac:dyDescent="0.2">
      <c r="A273" s="59"/>
      <c r="B273" s="59"/>
      <c r="C273" s="89">
        <v>268</v>
      </c>
      <c r="D273" s="29"/>
      <c r="E273" s="30"/>
      <c r="F273" s="89"/>
      <c r="G273" s="25"/>
      <c r="H273" s="31"/>
      <c r="I273" s="93" t="str">
        <f t="shared" si="4"/>
        <v/>
      </c>
      <c r="J273" s="137"/>
      <c r="K273" s="58"/>
    </row>
    <row r="274" spans="1:11" s="43" customFormat="1" ht="12.75" x14ac:dyDescent="0.2">
      <c r="A274" s="59"/>
      <c r="B274" s="59"/>
      <c r="C274" s="89">
        <v>269</v>
      </c>
      <c r="D274" s="29"/>
      <c r="E274" s="30"/>
      <c r="F274" s="89"/>
      <c r="G274" s="25"/>
      <c r="H274" s="31"/>
      <c r="I274" s="93" t="str">
        <f t="shared" si="4"/>
        <v/>
      </c>
      <c r="J274" s="137"/>
      <c r="K274" s="41"/>
    </row>
    <row r="275" spans="1:11" s="55" customFormat="1" ht="12.75" x14ac:dyDescent="0.2">
      <c r="A275" s="59"/>
      <c r="B275" s="59"/>
      <c r="C275" s="89">
        <v>270</v>
      </c>
      <c r="D275" s="29"/>
      <c r="E275" s="30"/>
      <c r="F275" s="89"/>
      <c r="G275" s="25"/>
      <c r="H275" s="31"/>
      <c r="I275" s="93" t="str">
        <f t="shared" si="4"/>
        <v/>
      </c>
      <c r="J275" s="137"/>
      <c r="K275" s="58"/>
    </row>
    <row r="276" spans="1:11" s="55" customFormat="1" ht="12.75" x14ac:dyDescent="0.2">
      <c r="A276" s="59"/>
      <c r="B276" s="59"/>
      <c r="C276" s="89">
        <v>271</v>
      </c>
      <c r="D276" s="29"/>
      <c r="E276" s="30"/>
      <c r="F276" s="89"/>
      <c r="G276" s="25"/>
      <c r="H276" s="31"/>
      <c r="I276" s="93" t="str">
        <f t="shared" si="4"/>
        <v/>
      </c>
      <c r="J276" s="137"/>
      <c r="K276" s="58"/>
    </row>
    <row r="277" spans="1:11" s="24" customFormat="1" ht="12.75" x14ac:dyDescent="0.2">
      <c r="A277" s="59"/>
      <c r="B277" s="59"/>
      <c r="C277" s="89">
        <v>272</v>
      </c>
      <c r="D277" s="29"/>
      <c r="E277" s="30"/>
      <c r="F277" s="89"/>
      <c r="G277" s="25"/>
      <c r="H277" s="31"/>
      <c r="I277" s="93" t="str">
        <f t="shared" si="4"/>
        <v/>
      </c>
      <c r="J277" s="137"/>
      <c r="K277" s="28"/>
    </row>
    <row r="278" spans="1:11" s="55" customFormat="1" ht="12.75" x14ac:dyDescent="0.2">
      <c r="A278" s="59"/>
      <c r="B278" s="59"/>
      <c r="C278" s="89">
        <v>273</v>
      </c>
      <c r="D278" s="29"/>
      <c r="E278" s="30"/>
      <c r="F278" s="89"/>
      <c r="G278" s="25"/>
      <c r="H278" s="31"/>
      <c r="I278" s="93" t="str">
        <f t="shared" si="4"/>
        <v/>
      </c>
      <c r="J278" s="137"/>
      <c r="K278" s="58"/>
    </row>
    <row r="279" spans="1:11" s="55" customFormat="1" ht="12.75" x14ac:dyDescent="0.2">
      <c r="A279" s="59"/>
      <c r="B279" s="59"/>
      <c r="C279" s="89">
        <v>274</v>
      </c>
      <c r="D279" s="29"/>
      <c r="E279" s="30"/>
      <c r="F279" s="89"/>
      <c r="G279" s="35"/>
      <c r="H279" s="31"/>
      <c r="I279" s="93" t="str">
        <f t="shared" si="4"/>
        <v/>
      </c>
      <c r="J279" s="137"/>
      <c r="K279" s="58"/>
    </row>
    <row r="280" spans="1:11" s="55" customFormat="1" ht="12.75" x14ac:dyDescent="0.2">
      <c r="A280" s="59"/>
      <c r="B280" s="59"/>
      <c r="C280" s="89">
        <v>275</v>
      </c>
      <c r="D280" s="29"/>
      <c r="E280" s="48"/>
      <c r="F280" s="89"/>
      <c r="G280" s="25"/>
      <c r="H280" s="31"/>
      <c r="I280" s="93" t="str">
        <f t="shared" si="4"/>
        <v/>
      </c>
      <c r="J280" s="137"/>
      <c r="K280" s="58"/>
    </row>
    <row r="281" spans="1:11" s="55" customFormat="1" ht="12.75" x14ac:dyDescent="0.2">
      <c r="A281" s="59"/>
      <c r="B281" s="59"/>
      <c r="C281" s="89">
        <v>276</v>
      </c>
      <c r="D281" s="29"/>
      <c r="E281" s="48"/>
      <c r="F281" s="89"/>
      <c r="G281" s="25"/>
      <c r="H281" s="31"/>
      <c r="I281" s="93" t="str">
        <f t="shared" si="4"/>
        <v/>
      </c>
      <c r="J281" s="137"/>
      <c r="K281" s="58"/>
    </row>
    <row r="282" spans="1:11" s="55" customFormat="1" ht="15" customHeight="1" x14ac:dyDescent="0.2">
      <c r="A282" s="59"/>
      <c r="B282" s="59"/>
      <c r="C282" s="89">
        <v>277</v>
      </c>
      <c r="D282" s="29"/>
      <c r="E282" s="62"/>
      <c r="F282" s="89"/>
      <c r="G282" s="25"/>
      <c r="H282" s="57"/>
      <c r="I282" s="93" t="str">
        <f t="shared" si="4"/>
        <v/>
      </c>
      <c r="J282" s="137"/>
    </row>
    <row r="283" spans="1:11" s="55" customFormat="1" ht="12.75" x14ac:dyDescent="0.2">
      <c r="A283" s="59"/>
      <c r="B283" s="59"/>
      <c r="C283" s="89">
        <v>278</v>
      </c>
      <c r="D283" s="29"/>
      <c r="E283" s="30"/>
      <c r="F283" s="89"/>
      <c r="G283" s="25"/>
      <c r="H283" s="31"/>
      <c r="I283" s="93" t="str">
        <f t="shared" si="4"/>
        <v/>
      </c>
      <c r="J283" s="136"/>
    </row>
    <row r="284" spans="1:11" s="55" customFormat="1" ht="12.75" x14ac:dyDescent="0.2">
      <c r="A284" s="59"/>
      <c r="B284" s="59"/>
      <c r="C284" s="89">
        <v>279</v>
      </c>
      <c r="D284" s="29"/>
      <c r="E284" s="30"/>
      <c r="F284" s="89"/>
      <c r="G284" s="25"/>
      <c r="H284" s="31"/>
      <c r="I284" s="93" t="str">
        <f t="shared" si="4"/>
        <v/>
      </c>
      <c r="J284" s="136"/>
    </row>
    <row r="285" spans="1:11" s="55" customFormat="1" ht="12.75" x14ac:dyDescent="0.2">
      <c r="A285" s="59"/>
      <c r="B285" s="59"/>
      <c r="C285" s="89">
        <v>280</v>
      </c>
      <c r="D285" s="29"/>
      <c r="E285" s="30"/>
      <c r="F285" s="89"/>
      <c r="G285" s="25"/>
      <c r="H285" s="31"/>
      <c r="I285" s="93" t="str">
        <f t="shared" si="4"/>
        <v/>
      </c>
      <c r="J285" s="136"/>
    </row>
    <row r="286" spans="1:11" s="55" customFormat="1" ht="12.75" x14ac:dyDescent="0.2">
      <c r="A286" s="59"/>
      <c r="B286" s="59"/>
      <c r="C286" s="89">
        <v>281</v>
      </c>
      <c r="D286" s="29"/>
      <c r="E286" s="30"/>
      <c r="F286" s="89"/>
      <c r="G286" s="25"/>
      <c r="H286" s="31"/>
      <c r="I286" s="93" t="str">
        <f t="shared" si="4"/>
        <v/>
      </c>
      <c r="J286" s="136"/>
    </row>
    <row r="287" spans="1:11" s="55" customFormat="1" ht="12.75" x14ac:dyDescent="0.2">
      <c r="A287" s="59"/>
      <c r="B287" s="59"/>
      <c r="C287" s="89">
        <v>282</v>
      </c>
      <c r="D287" s="29"/>
      <c r="E287" s="30"/>
      <c r="F287" s="89"/>
      <c r="G287" s="25"/>
      <c r="H287" s="31"/>
      <c r="I287" s="93" t="str">
        <f t="shared" si="4"/>
        <v/>
      </c>
      <c r="J287" s="137"/>
    </row>
    <row r="288" spans="1:11" s="55" customFormat="1" ht="12.75" x14ac:dyDescent="0.2">
      <c r="A288" s="59"/>
      <c r="B288" s="59"/>
      <c r="C288" s="89">
        <v>283</v>
      </c>
      <c r="D288" s="29"/>
      <c r="E288" s="30"/>
      <c r="F288" s="89"/>
      <c r="G288" s="25"/>
      <c r="H288" s="31"/>
      <c r="I288" s="93" t="str">
        <f t="shared" si="4"/>
        <v/>
      </c>
      <c r="J288" s="137"/>
    </row>
    <row r="289" spans="1:10" s="55" customFormat="1" ht="12.75" x14ac:dyDescent="0.2">
      <c r="A289" s="59"/>
      <c r="B289" s="59"/>
      <c r="C289" s="89">
        <v>284</v>
      </c>
      <c r="D289" s="29"/>
      <c r="E289" s="30"/>
      <c r="F289" s="89"/>
      <c r="G289" s="25"/>
      <c r="H289" s="31"/>
      <c r="I289" s="93" t="str">
        <f t="shared" si="4"/>
        <v/>
      </c>
      <c r="J289" s="137"/>
    </row>
    <row r="290" spans="1:10" s="55" customFormat="1" ht="12.75" x14ac:dyDescent="0.2">
      <c r="A290" s="59"/>
      <c r="B290" s="59"/>
      <c r="C290" s="89">
        <v>285</v>
      </c>
      <c r="D290" s="29"/>
      <c r="E290" s="30"/>
      <c r="F290" s="89"/>
      <c r="G290" s="25"/>
      <c r="H290" s="31"/>
      <c r="I290" s="93" t="str">
        <f t="shared" si="4"/>
        <v/>
      </c>
      <c r="J290" s="137"/>
    </row>
    <row r="291" spans="1:10" s="55" customFormat="1" ht="12.75" x14ac:dyDescent="0.2">
      <c r="A291" s="59"/>
      <c r="B291" s="59"/>
      <c r="C291" s="89">
        <v>286</v>
      </c>
      <c r="D291" s="29"/>
      <c r="E291" s="30"/>
      <c r="F291" s="89"/>
      <c r="G291" s="25"/>
      <c r="H291" s="31"/>
      <c r="I291" s="93" t="str">
        <f t="shared" si="4"/>
        <v/>
      </c>
      <c r="J291" s="137"/>
    </row>
    <row r="292" spans="1:10" s="55" customFormat="1" ht="12.75" x14ac:dyDescent="0.2">
      <c r="A292" s="59"/>
      <c r="B292" s="59"/>
      <c r="C292" s="89">
        <v>287</v>
      </c>
      <c r="D292" s="29"/>
      <c r="E292" s="30"/>
      <c r="F292" s="89"/>
      <c r="G292" s="25"/>
      <c r="H292" s="31"/>
      <c r="I292" s="93" t="str">
        <f t="shared" si="4"/>
        <v/>
      </c>
      <c r="J292" s="137"/>
    </row>
    <row r="293" spans="1:10" s="55" customFormat="1" ht="12.75" x14ac:dyDescent="0.2">
      <c r="A293" s="59"/>
      <c r="B293" s="59"/>
      <c r="C293" s="89">
        <v>288</v>
      </c>
      <c r="D293" s="29"/>
      <c r="E293" s="30"/>
      <c r="F293" s="89"/>
      <c r="G293" s="25"/>
      <c r="H293" s="31"/>
      <c r="I293" s="93" t="str">
        <f t="shared" si="4"/>
        <v/>
      </c>
      <c r="J293" s="137"/>
    </row>
    <row r="294" spans="1:10" s="55" customFormat="1" ht="12.75" x14ac:dyDescent="0.2">
      <c r="A294" s="59"/>
      <c r="B294" s="59"/>
      <c r="C294" s="89">
        <v>289</v>
      </c>
      <c r="D294" s="29"/>
      <c r="E294" s="30"/>
      <c r="F294" s="89"/>
      <c r="G294" s="25"/>
      <c r="H294" s="31"/>
      <c r="I294" s="93" t="str">
        <f t="shared" si="4"/>
        <v/>
      </c>
      <c r="J294" s="137"/>
    </row>
    <row r="295" spans="1:10" s="55" customFormat="1" ht="12.75" x14ac:dyDescent="0.2">
      <c r="A295" s="59"/>
      <c r="B295" s="59"/>
      <c r="C295" s="89">
        <v>290</v>
      </c>
      <c r="D295" s="29"/>
      <c r="E295" s="30"/>
      <c r="F295" s="89"/>
      <c r="G295" s="25"/>
      <c r="H295" s="31"/>
      <c r="I295" s="93" t="str">
        <f t="shared" si="4"/>
        <v/>
      </c>
      <c r="J295" s="137"/>
    </row>
    <row r="296" spans="1:10" s="55" customFormat="1" ht="12.75" x14ac:dyDescent="0.2">
      <c r="A296" s="59"/>
      <c r="B296" s="59"/>
      <c r="C296" s="89">
        <v>291</v>
      </c>
      <c r="D296" s="29"/>
      <c r="E296" s="30"/>
      <c r="F296" s="89"/>
      <c r="G296" s="25"/>
      <c r="H296" s="31"/>
      <c r="I296" s="93" t="str">
        <f t="shared" si="4"/>
        <v/>
      </c>
      <c r="J296" s="137"/>
    </row>
    <row r="297" spans="1:10" s="55" customFormat="1" ht="12.75" x14ac:dyDescent="0.2">
      <c r="A297" s="59"/>
      <c r="B297" s="59"/>
      <c r="C297" s="89">
        <v>292</v>
      </c>
      <c r="D297" s="29"/>
      <c r="E297" s="30"/>
      <c r="F297" s="89"/>
      <c r="G297" s="25"/>
      <c r="H297" s="31"/>
      <c r="I297" s="93" t="str">
        <f t="shared" si="4"/>
        <v/>
      </c>
      <c r="J297" s="137"/>
    </row>
    <row r="298" spans="1:10" s="55" customFormat="1" ht="12.75" x14ac:dyDescent="0.2">
      <c r="A298" s="59"/>
      <c r="B298" s="59"/>
      <c r="C298" s="89">
        <v>293</v>
      </c>
      <c r="D298" s="29"/>
      <c r="E298" s="30"/>
      <c r="F298" s="89"/>
      <c r="G298" s="25"/>
      <c r="H298" s="31"/>
      <c r="I298" s="93" t="str">
        <f t="shared" si="4"/>
        <v/>
      </c>
      <c r="J298" s="137"/>
    </row>
    <row r="299" spans="1:10" s="55" customFormat="1" ht="12.75" x14ac:dyDescent="0.2">
      <c r="A299" s="59"/>
      <c r="B299" s="59"/>
      <c r="C299" s="89">
        <v>294</v>
      </c>
      <c r="D299" s="29"/>
      <c r="E299" s="30"/>
      <c r="F299" s="89"/>
      <c r="G299" s="25"/>
      <c r="H299" s="31"/>
      <c r="I299" s="93" t="str">
        <f t="shared" si="4"/>
        <v/>
      </c>
      <c r="J299" s="137"/>
    </row>
    <row r="300" spans="1:10" s="55" customFormat="1" ht="12.75" x14ac:dyDescent="0.2">
      <c r="A300" s="59"/>
      <c r="B300" s="59"/>
      <c r="C300" s="89">
        <v>295</v>
      </c>
      <c r="D300" s="29"/>
      <c r="E300" s="30"/>
      <c r="F300" s="89"/>
      <c r="G300" s="25"/>
      <c r="H300" s="31"/>
      <c r="I300" s="93" t="str">
        <f t="shared" si="4"/>
        <v/>
      </c>
      <c r="J300" s="137"/>
    </row>
    <row r="301" spans="1:10" s="55" customFormat="1" ht="12.75" x14ac:dyDescent="0.2">
      <c r="A301" s="59"/>
      <c r="B301" s="59"/>
      <c r="C301" s="89">
        <v>296</v>
      </c>
      <c r="D301" s="29"/>
      <c r="E301" s="30"/>
      <c r="F301" s="89"/>
      <c r="G301" s="25"/>
      <c r="H301" s="31"/>
      <c r="I301" s="93" t="str">
        <f t="shared" si="4"/>
        <v/>
      </c>
      <c r="J301" s="137"/>
    </row>
    <row r="302" spans="1:10" s="55" customFormat="1" ht="12.75" x14ac:dyDescent="0.2">
      <c r="A302" s="59"/>
      <c r="B302" s="59"/>
      <c r="C302" s="89">
        <v>297</v>
      </c>
      <c r="D302" s="29"/>
      <c r="E302" s="30"/>
      <c r="F302" s="89"/>
      <c r="G302" s="25"/>
      <c r="H302" s="31"/>
      <c r="I302" s="93" t="str">
        <f t="shared" si="4"/>
        <v/>
      </c>
      <c r="J302" s="137"/>
    </row>
    <row r="303" spans="1:10" s="55" customFormat="1" ht="12.75" x14ac:dyDescent="0.2">
      <c r="A303" s="59"/>
      <c r="B303" s="59"/>
      <c r="C303" s="89">
        <v>298</v>
      </c>
      <c r="D303" s="29"/>
      <c r="E303" s="30"/>
      <c r="F303" s="89"/>
      <c r="G303" s="25"/>
      <c r="H303" s="31"/>
      <c r="I303" s="93" t="str">
        <f t="shared" si="4"/>
        <v/>
      </c>
      <c r="J303" s="137"/>
    </row>
    <row r="304" spans="1:10" s="55" customFormat="1" ht="12.75" x14ac:dyDescent="0.2">
      <c r="A304" s="59"/>
      <c r="B304" s="59"/>
      <c r="C304" s="89">
        <v>299</v>
      </c>
      <c r="D304" s="29"/>
      <c r="E304" s="30"/>
      <c r="F304" s="89"/>
      <c r="G304" s="25"/>
      <c r="H304" s="31"/>
      <c r="I304" s="93" t="str">
        <f t="shared" si="4"/>
        <v/>
      </c>
      <c r="J304" s="137"/>
    </row>
    <row r="305" spans="1:10" s="55" customFormat="1" ht="12.75" x14ac:dyDescent="0.2">
      <c r="A305" s="59"/>
      <c r="B305" s="59"/>
      <c r="C305" s="89">
        <v>300</v>
      </c>
      <c r="D305" s="29"/>
      <c r="E305" s="30"/>
      <c r="F305" s="89"/>
      <c r="G305" s="25"/>
      <c r="H305" s="31"/>
      <c r="I305" s="93" t="str">
        <f t="shared" si="4"/>
        <v/>
      </c>
      <c r="J305" s="137"/>
    </row>
    <row r="306" spans="1:10" s="55" customFormat="1" ht="15" customHeight="1" x14ac:dyDescent="0.2">
      <c r="A306" s="59"/>
      <c r="B306" s="59"/>
      <c r="C306" s="89">
        <v>301</v>
      </c>
      <c r="D306" s="29"/>
      <c r="E306" s="62"/>
      <c r="F306" s="89"/>
      <c r="G306" s="25"/>
      <c r="H306" s="57"/>
      <c r="I306" s="93" t="str">
        <f t="shared" si="4"/>
        <v/>
      </c>
      <c r="J306" s="137"/>
    </row>
    <row r="307" spans="1:10" s="24" customFormat="1" ht="12.75" x14ac:dyDescent="0.2">
      <c r="A307" s="59"/>
      <c r="B307" s="59"/>
      <c r="C307" s="89">
        <v>302</v>
      </c>
      <c r="D307" s="29"/>
      <c r="E307" s="30"/>
      <c r="F307" s="89"/>
      <c r="G307" s="25"/>
      <c r="H307" s="31"/>
      <c r="I307" s="93" t="str">
        <f t="shared" si="4"/>
        <v/>
      </c>
      <c r="J307" s="136"/>
    </row>
    <row r="308" spans="1:10" s="24" customFormat="1" ht="12.75" x14ac:dyDescent="0.2">
      <c r="A308" s="59"/>
      <c r="B308" s="59"/>
      <c r="C308" s="89">
        <v>303</v>
      </c>
      <c r="D308" s="29"/>
      <c r="E308" s="30"/>
      <c r="F308" s="89"/>
      <c r="G308" s="25"/>
      <c r="H308" s="31"/>
      <c r="I308" s="93" t="str">
        <f t="shared" si="4"/>
        <v/>
      </c>
      <c r="J308" s="136"/>
    </row>
    <row r="309" spans="1:10" s="24" customFormat="1" ht="12.75" x14ac:dyDescent="0.2">
      <c r="A309" s="59"/>
      <c r="B309" s="59"/>
      <c r="C309" s="89">
        <v>304</v>
      </c>
      <c r="D309" s="29"/>
      <c r="E309" s="30"/>
      <c r="F309" s="89"/>
      <c r="G309" s="25"/>
      <c r="H309" s="31"/>
      <c r="I309" s="93" t="str">
        <f t="shared" si="4"/>
        <v/>
      </c>
      <c r="J309" s="136"/>
    </row>
    <row r="310" spans="1:10" s="55" customFormat="1" ht="12.75" x14ac:dyDescent="0.2">
      <c r="A310" s="59"/>
      <c r="B310" s="59"/>
      <c r="C310" s="89">
        <v>305</v>
      </c>
      <c r="D310" s="29"/>
      <c r="E310" s="30"/>
      <c r="F310" s="89"/>
      <c r="G310" s="25"/>
      <c r="H310" s="31"/>
      <c r="I310" s="93" t="str">
        <f t="shared" si="4"/>
        <v/>
      </c>
      <c r="J310" s="137"/>
    </row>
    <row r="311" spans="1:10" s="55" customFormat="1" ht="12.75" x14ac:dyDescent="0.2">
      <c r="A311" s="59"/>
      <c r="B311" s="59"/>
      <c r="C311" s="89">
        <v>306</v>
      </c>
      <c r="D311" s="29"/>
      <c r="E311" s="30"/>
      <c r="F311" s="89"/>
      <c r="G311" s="25"/>
      <c r="H311" s="31"/>
      <c r="I311" s="93" t="str">
        <f t="shared" si="4"/>
        <v/>
      </c>
      <c r="J311" s="137"/>
    </row>
    <row r="312" spans="1:10" s="55" customFormat="1" ht="12.75" x14ac:dyDescent="0.2">
      <c r="A312" s="59"/>
      <c r="B312" s="59"/>
      <c r="C312" s="89">
        <v>307</v>
      </c>
      <c r="D312" s="29"/>
      <c r="E312" s="30"/>
      <c r="F312" s="89"/>
      <c r="G312" s="25"/>
      <c r="H312" s="31"/>
      <c r="I312" s="93" t="str">
        <f t="shared" si="4"/>
        <v/>
      </c>
      <c r="J312" s="137"/>
    </row>
    <row r="313" spans="1:10" s="55" customFormat="1" ht="12.75" x14ac:dyDescent="0.2">
      <c r="A313" s="59"/>
      <c r="B313" s="59"/>
      <c r="C313" s="89">
        <v>308</v>
      </c>
      <c r="D313" s="29"/>
      <c r="E313" s="30"/>
      <c r="F313" s="89"/>
      <c r="G313" s="25"/>
      <c r="H313" s="31"/>
      <c r="I313" s="93" t="str">
        <f t="shared" si="4"/>
        <v/>
      </c>
      <c r="J313" s="137"/>
    </row>
    <row r="314" spans="1:10" s="55" customFormat="1" ht="12.75" x14ac:dyDescent="0.2">
      <c r="A314" s="59"/>
      <c r="B314" s="59"/>
      <c r="C314" s="89">
        <v>309</v>
      </c>
      <c r="D314" s="29"/>
      <c r="E314" s="30"/>
      <c r="F314" s="89"/>
      <c r="G314" s="25"/>
      <c r="H314" s="31"/>
      <c r="I314" s="93" t="str">
        <f t="shared" si="4"/>
        <v/>
      </c>
      <c r="J314" s="137"/>
    </row>
    <row r="315" spans="1:10" s="55" customFormat="1" ht="12.75" x14ac:dyDescent="0.2">
      <c r="A315" s="59"/>
      <c r="B315" s="59"/>
      <c r="C315" s="89">
        <v>310</v>
      </c>
      <c r="D315" s="29"/>
      <c r="E315" s="30"/>
      <c r="F315" s="89"/>
      <c r="G315" s="25"/>
      <c r="H315" s="31"/>
      <c r="I315" s="93" t="str">
        <f t="shared" si="4"/>
        <v/>
      </c>
      <c r="J315" s="137"/>
    </row>
    <row r="316" spans="1:10" s="55" customFormat="1" ht="12.75" x14ac:dyDescent="0.2">
      <c r="A316" s="59"/>
      <c r="B316" s="59"/>
      <c r="C316" s="89">
        <v>311</v>
      </c>
      <c r="D316" s="29"/>
      <c r="E316" s="30"/>
      <c r="F316" s="89"/>
      <c r="G316" s="25"/>
      <c r="H316" s="31"/>
      <c r="I316" s="93" t="str">
        <f t="shared" si="4"/>
        <v/>
      </c>
      <c r="J316" s="137"/>
    </row>
    <row r="317" spans="1:10" s="55" customFormat="1" ht="12.75" x14ac:dyDescent="0.2">
      <c r="A317" s="59"/>
      <c r="B317" s="59"/>
      <c r="C317" s="89">
        <v>312</v>
      </c>
      <c r="D317" s="29"/>
      <c r="E317" s="30"/>
      <c r="F317" s="89"/>
      <c r="G317" s="25"/>
      <c r="H317" s="31"/>
      <c r="I317" s="93" t="str">
        <f t="shared" si="4"/>
        <v/>
      </c>
      <c r="J317" s="137"/>
    </row>
    <row r="318" spans="1:10" s="55" customFormat="1" ht="12.75" x14ac:dyDescent="0.2">
      <c r="A318" s="59"/>
      <c r="B318" s="59"/>
      <c r="C318" s="89">
        <v>313</v>
      </c>
      <c r="D318" s="29"/>
      <c r="E318" s="30"/>
      <c r="F318" s="89"/>
      <c r="G318" s="25"/>
      <c r="H318" s="31"/>
      <c r="I318" s="93" t="str">
        <f t="shared" si="4"/>
        <v/>
      </c>
      <c r="J318" s="137"/>
    </row>
    <row r="319" spans="1:10" s="55" customFormat="1" ht="12.75" x14ac:dyDescent="0.2">
      <c r="A319" s="59"/>
      <c r="B319" s="59"/>
      <c r="C319" s="89">
        <v>314</v>
      </c>
      <c r="D319" s="29"/>
      <c r="E319" s="30"/>
      <c r="F319" s="89"/>
      <c r="G319" s="25"/>
      <c r="H319" s="31"/>
      <c r="I319" s="93" t="str">
        <f t="shared" si="4"/>
        <v/>
      </c>
      <c r="J319" s="137"/>
    </row>
    <row r="320" spans="1:10" s="55" customFormat="1" ht="12.75" x14ac:dyDescent="0.2">
      <c r="A320" s="59"/>
      <c r="B320" s="59"/>
      <c r="C320" s="89">
        <v>315</v>
      </c>
      <c r="D320" s="29"/>
      <c r="E320" s="30"/>
      <c r="F320" s="89"/>
      <c r="G320" s="25"/>
      <c r="H320" s="31"/>
      <c r="I320" s="93" t="str">
        <f t="shared" si="4"/>
        <v/>
      </c>
      <c r="J320" s="137"/>
    </row>
    <row r="321" spans="1:11" s="55" customFormat="1" ht="12.75" x14ac:dyDescent="0.2">
      <c r="A321" s="59"/>
      <c r="B321" s="59"/>
      <c r="C321" s="89">
        <v>316</v>
      </c>
      <c r="D321" s="29"/>
      <c r="E321" s="30"/>
      <c r="F321" s="89"/>
      <c r="G321" s="25"/>
      <c r="H321" s="31"/>
      <c r="I321" s="93" t="str">
        <f t="shared" si="4"/>
        <v/>
      </c>
      <c r="J321" s="137"/>
    </row>
    <row r="322" spans="1:11" s="55" customFormat="1" ht="12.75" x14ac:dyDescent="0.2">
      <c r="A322" s="59"/>
      <c r="B322" s="59"/>
      <c r="C322" s="89">
        <v>317</v>
      </c>
      <c r="D322" s="29"/>
      <c r="E322" s="30"/>
      <c r="F322" s="89"/>
      <c r="G322" s="25"/>
      <c r="H322" s="31"/>
      <c r="I322" s="93" t="str">
        <f t="shared" si="4"/>
        <v/>
      </c>
      <c r="J322" s="137"/>
    </row>
    <row r="323" spans="1:11" s="55" customFormat="1" ht="12.75" x14ac:dyDescent="0.2">
      <c r="A323" s="59"/>
      <c r="B323" s="59"/>
      <c r="C323" s="89">
        <v>318</v>
      </c>
      <c r="D323" s="29"/>
      <c r="E323" s="30"/>
      <c r="F323" s="89"/>
      <c r="G323" s="25"/>
      <c r="H323" s="31"/>
      <c r="I323" s="93" t="str">
        <f t="shared" si="4"/>
        <v/>
      </c>
      <c r="J323" s="137"/>
    </row>
    <row r="324" spans="1:11" s="55" customFormat="1" ht="12.75" x14ac:dyDescent="0.2">
      <c r="A324" s="59"/>
      <c r="B324" s="59"/>
      <c r="C324" s="89">
        <v>319</v>
      </c>
      <c r="D324" s="29"/>
      <c r="E324" s="30"/>
      <c r="F324" s="89"/>
      <c r="G324" s="25"/>
      <c r="H324" s="31"/>
      <c r="I324" s="93" t="str">
        <f t="shared" si="4"/>
        <v/>
      </c>
      <c r="J324" s="137"/>
    </row>
    <row r="325" spans="1:11" s="55" customFormat="1" ht="12.75" x14ac:dyDescent="0.2">
      <c r="A325" s="59"/>
      <c r="B325" s="59"/>
      <c r="C325" s="89">
        <v>320</v>
      </c>
      <c r="D325" s="29"/>
      <c r="E325" s="30"/>
      <c r="F325" s="89"/>
      <c r="G325" s="25"/>
      <c r="H325" s="31"/>
      <c r="I325" s="93" t="str">
        <f t="shared" si="4"/>
        <v/>
      </c>
      <c r="J325" s="137"/>
    </row>
    <row r="326" spans="1:11" s="55" customFormat="1" ht="12.75" x14ac:dyDescent="0.2">
      <c r="A326" s="59"/>
      <c r="B326" s="59"/>
      <c r="C326" s="89">
        <v>321</v>
      </c>
      <c r="D326" s="29"/>
      <c r="E326" s="62"/>
      <c r="F326" s="89"/>
      <c r="G326" s="25"/>
      <c r="H326" s="57"/>
      <c r="I326" s="93" t="str">
        <f t="shared" si="4"/>
        <v/>
      </c>
      <c r="J326" s="137"/>
    </row>
    <row r="327" spans="1:11" s="24" customFormat="1" ht="12.75" x14ac:dyDescent="0.2">
      <c r="A327" s="59"/>
      <c r="B327" s="59"/>
      <c r="C327" s="89">
        <v>322</v>
      </c>
      <c r="D327" s="29"/>
      <c r="E327" s="30"/>
      <c r="F327" s="89"/>
      <c r="G327" s="25"/>
      <c r="H327" s="31"/>
      <c r="I327" s="93" t="str">
        <f t="shared" ref="I327:I363" si="5">IF(G327*H327&lt;&gt;0,G327*H327,"")</f>
        <v/>
      </c>
      <c r="J327" s="137"/>
    </row>
    <row r="328" spans="1:11" s="24" customFormat="1" ht="12.75" x14ac:dyDescent="0.2">
      <c r="A328" s="59"/>
      <c r="B328" s="59"/>
      <c r="C328" s="89">
        <v>323</v>
      </c>
      <c r="D328" s="29"/>
      <c r="E328" s="30"/>
      <c r="F328" s="89"/>
      <c r="G328" s="25"/>
      <c r="H328" s="31"/>
      <c r="I328" s="93" t="str">
        <f t="shared" si="5"/>
        <v/>
      </c>
      <c r="J328" s="137"/>
    </row>
    <row r="329" spans="1:11" s="24" customFormat="1" ht="12.75" x14ac:dyDescent="0.2">
      <c r="A329" s="59"/>
      <c r="B329" s="59"/>
      <c r="C329" s="89">
        <v>324</v>
      </c>
      <c r="D329" s="29"/>
      <c r="E329" s="30"/>
      <c r="F329" s="89"/>
      <c r="G329" s="25"/>
      <c r="H329" s="31"/>
      <c r="I329" s="93" t="str">
        <f t="shared" si="5"/>
        <v/>
      </c>
      <c r="J329" s="137"/>
    </row>
    <row r="330" spans="1:11" s="24" customFormat="1" ht="12.75" x14ac:dyDescent="0.2">
      <c r="A330" s="59"/>
      <c r="B330" s="59"/>
      <c r="C330" s="89">
        <v>325</v>
      </c>
      <c r="D330" s="29"/>
      <c r="E330" s="30"/>
      <c r="F330" s="89"/>
      <c r="G330" s="25"/>
      <c r="H330" s="31"/>
      <c r="I330" s="93" t="str">
        <f t="shared" si="5"/>
        <v/>
      </c>
      <c r="J330" s="137"/>
    </row>
    <row r="331" spans="1:11" s="24" customFormat="1" ht="12.75" x14ac:dyDescent="0.2">
      <c r="A331" s="59"/>
      <c r="B331" s="59"/>
      <c r="C331" s="89">
        <v>326</v>
      </c>
      <c r="D331" s="29"/>
      <c r="E331" s="30"/>
      <c r="F331" s="89"/>
      <c r="G331" s="25"/>
      <c r="H331" s="31"/>
      <c r="I331" s="93" t="str">
        <f t="shared" si="5"/>
        <v/>
      </c>
      <c r="J331" s="137"/>
    </row>
    <row r="332" spans="1:11" s="24" customFormat="1" ht="12.75" x14ac:dyDescent="0.2">
      <c r="A332" s="59"/>
      <c r="B332" s="59"/>
      <c r="C332" s="89">
        <v>327</v>
      </c>
      <c r="D332" s="29"/>
      <c r="E332" s="30"/>
      <c r="F332" s="89"/>
      <c r="G332" s="25"/>
      <c r="H332" s="31"/>
      <c r="I332" s="93" t="str">
        <f t="shared" si="5"/>
        <v/>
      </c>
      <c r="J332" s="137"/>
    </row>
    <row r="333" spans="1:11" s="24" customFormat="1" ht="12.75" x14ac:dyDescent="0.2">
      <c r="A333" s="59"/>
      <c r="B333" s="59"/>
      <c r="C333" s="89">
        <v>328</v>
      </c>
      <c r="D333" s="29"/>
      <c r="E333" s="30"/>
      <c r="F333" s="89"/>
      <c r="G333" s="25"/>
      <c r="H333" s="31"/>
      <c r="I333" s="93" t="str">
        <f t="shared" si="5"/>
        <v/>
      </c>
      <c r="J333" s="137"/>
    </row>
    <row r="334" spans="1:11" s="24" customFormat="1" ht="12.75" x14ac:dyDescent="0.2">
      <c r="A334" s="59"/>
      <c r="B334" s="59"/>
      <c r="C334" s="89">
        <v>329</v>
      </c>
      <c r="D334" s="29"/>
      <c r="E334" s="30"/>
      <c r="F334" s="89"/>
      <c r="G334" s="25"/>
      <c r="H334" s="31"/>
      <c r="I334" s="93" t="str">
        <f t="shared" si="5"/>
        <v/>
      </c>
      <c r="J334" s="136"/>
    </row>
    <row r="335" spans="1:11" s="24" customFormat="1" ht="12.75" x14ac:dyDescent="0.2">
      <c r="A335" s="59"/>
      <c r="B335" s="59"/>
      <c r="C335" s="89">
        <v>330</v>
      </c>
      <c r="D335" s="29"/>
      <c r="E335" s="30"/>
      <c r="F335" s="89"/>
      <c r="G335" s="25"/>
      <c r="H335" s="31"/>
      <c r="I335" s="93" t="str">
        <f t="shared" si="5"/>
        <v/>
      </c>
      <c r="J335" s="136"/>
    </row>
    <row r="336" spans="1:11" s="24" customFormat="1" ht="12.75" x14ac:dyDescent="0.2">
      <c r="A336" s="59"/>
      <c r="B336" s="59"/>
      <c r="C336" s="89">
        <v>331</v>
      </c>
      <c r="D336" s="29"/>
      <c r="E336" s="30"/>
      <c r="F336" s="89"/>
      <c r="G336" s="25"/>
      <c r="H336" s="31"/>
      <c r="I336" s="93" t="str">
        <f t="shared" si="5"/>
        <v/>
      </c>
      <c r="J336" s="136"/>
      <c r="K336" s="28"/>
    </row>
    <row r="337" spans="1:11" s="24" customFormat="1" ht="12.75" x14ac:dyDescent="0.2">
      <c r="A337" s="59"/>
      <c r="B337" s="59"/>
      <c r="C337" s="89">
        <v>332</v>
      </c>
      <c r="D337" s="29"/>
      <c r="E337" s="30"/>
      <c r="F337" s="89"/>
      <c r="G337" s="25"/>
      <c r="H337" s="31"/>
      <c r="I337" s="93" t="str">
        <f t="shared" si="5"/>
        <v/>
      </c>
      <c r="J337" s="137"/>
      <c r="K337" s="53"/>
    </row>
    <row r="338" spans="1:11" s="24" customFormat="1" ht="12.75" x14ac:dyDescent="0.2">
      <c r="A338" s="59"/>
      <c r="B338" s="59"/>
      <c r="C338" s="89">
        <v>333</v>
      </c>
      <c r="D338" s="29"/>
      <c r="E338" s="30"/>
      <c r="F338" s="89"/>
      <c r="G338" s="25"/>
      <c r="H338" s="31"/>
      <c r="I338" s="93" t="str">
        <f t="shared" si="5"/>
        <v/>
      </c>
      <c r="J338" s="137"/>
    </row>
    <row r="339" spans="1:11" s="24" customFormat="1" ht="12.75" x14ac:dyDescent="0.2">
      <c r="A339" s="59"/>
      <c r="B339" s="59"/>
      <c r="C339" s="89">
        <v>334</v>
      </c>
      <c r="D339" s="29"/>
      <c r="E339" s="48"/>
      <c r="F339" s="89"/>
      <c r="G339" s="25"/>
      <c r="H339" s="31"/>
      <c r="I339" s="93" t="str">
        <f t="shared" si="5"/>
        <v/>
      </c>
      <c r="J339" s="137"/>
    </row>
    <row r="340" spans="1:11" s="24" customFormat="1" ht="12.75" x14ac:dyDescent="0.2">
      <c r="A340" s="59"/>
      <c r="B340" s="59"/>
      <c r="C340" s="89">
        <v>335</v>
      </c>
      <c r="D340" s="29"/>
      <c r="E340" s="30"/>
      <c r="F340" s="89"/>
      <c r="G340" s="25"/>
      <c r="H340" s="31"/>
      <c r="I340" s="93" t="str">
        <f t="shared" si="5"/>
        <v/>
      </c>
      <c r="J340" s="137"/>
    </row>
    <row r="341" spans="1:11" s="24" customFormat="1" ht="12.75" x14ac:dyDescent="0.2">
      <c r="A341" s="59"/>
      <c r="B341" s="59"/>
      <c r="C341" s="89">
        <v>336</v>
      </c>
      <c r="D341" s="29"/>
      <c r="E341" s="30"/>
      <c r="F341" s="89"/>
      <c r="G341" s="25"/>
      <c r="H341" s="31"/>
      <c r="I341" s="93" t="str">
        <f t="shared" si="5"/>
        <v/>
      </c>
      <c r="J341" s="137"/>
    </row>
    <row r="342" spans="1:11" s="24" customFormat="1" ht="12.75" x14ac:dyDescent="0.2">
      <c r="A342" s="59"/>
      <c r="B342" s="59"/>
      <c r="C342" s="89">
        <v>337</v>
      </c>
      <c r="D342" s="29"/>
      <c r="E342" s="30"/>
      <c r="F342" s="89"/>
      <c r="G342" s="25"/>
      <c r="H342" s="31"/>
      <c r="I342" s="93" t="str">
        <f t="shared" si="5"/>
        <v/>
      </c>
      <c r="J342" s="137"/>
    </row>
    <row r="343" spans="1:11" s="24" customFormat="1" ht="12.75" x14ac:dyDescent="0.2">
      <c r="A343" s="59"/>
      <c r="B343" s="59"/>
      <c r="C343" s="89">
        <v>338</v>
      </c>
      <c r="D343" s="29"/>
      <c r="E343" s="30"/>
      <c r="F343" s="89"/>
      <c r="G343" s="25"/>
      <c r="H343" s="31"/>
      <c r="I343" s="93" t="str">
        <f t="shared" si="5"/>
        <v/>
      </c>
      <c r="J343" s="137"/>
    </row>
    <row r="344" spans="1:11" s="24" customFormat="1" ht="12.75" x14ac:dyDescent="0.2">
      <c r="A344" s="59"/>
      <c r="B344" s="59"/>
      <c r="C344" s="89">
        <v>339</v>
      </c>
      <c r="D344" s="29"/>
      <c r="E344" s="30"/>
      <c r="F344" s="89"/>
      <c r="G344" s="25"/>
      <c r="H344" s="31"/>
      <c r="I344" s="93" t="str">
        <f t="shared" si="5"/>
        <v/>
      </c>
      <c r="J344" s="137"/>
    </row>
    <row r="345" spans="1:11" s="24" customFormat="1" ht="12.75" x14ac:dyDescent="0.2">
      <c r="A345" s="59"/>
      <c r="B345" s="59"/>
      <c r="C345" s="89">
        <v>340</v>
      </c>
      <c r="D345" s="33"/>
      <c r="E345" s="34"/>
      <c r="F345" s="89"/>
      <c r="G345" s="35"/>
      <c r="H345" s="36"/>
      <c r="I345" s="93" t="str">
        <f t="shared" si="5"/>
        <v/>
      </c>
      <c r="J345" s="137"/>
    </row>
    <row r="346" spans="1:11" s="24" customFormat="1" ht="12.75" x14ac:dyDescent="0.2">
      <c r="A346" s="59"/>
      <c r="B346" s="59"/>
      <c r="C346" s="89">
        <v>341</v>
      </c>
      <c r="D346" s="33"/>
      <c r="E346" s="34"/>
      <c r="F346" s="89"/>
      <c r="G346" s="35"/>
      <c r="H346" s="36"/>
      <c r="I346" s="93" t="str">
        <f t="shared" si="5"/>
        <v/>
      </c>
      <c r="J346" s="137"/>
    </row>
    <row r="347" spans="1:11" s="24" customFormat="1" ht="12.75" x14ac:dyDescent="0.2">
      <c r="A347" s="59"/>
      <c r="B347" s="59"/>
      <c r="C347" s="89">
        <v>342</v>
      </c>
      <c r="D347" s="33"/>
      <c r="E347" s="34"/>
      <c r="F347" s="89"/>
      <c r="G347" s="35"/>
      <c r="H347" s="36"/>
      <c r="I347" s="93" t="str">
        <f t="shared" si="5"/>
        <v/>
      </c>
      <c r="J347" s="137"/>
    </row>
    <row r="348" spans="1:11" s="24" customFormat="1" ht="12.75" x14ac:dyDescent="0.2">
      <c r="A348" s="59"/>
      <c r="B348" s="59"/>
      <c r="C348" s="89">
        <v>343</v>
      </c>
      <c r="D348" s="33"/>
      <c r="E348" s="34"/>
      <c r="F348" s="89"/>
      <c r="G348" s="35"/>
      <c r="H348" s="36"/>
      <c r="I348" s="93" t="str">
        <f t="shared" si="5"/>
        <v/>
      </c>
      <c r="J348" s="137"/>
    </row>
    <row r="349" spans="1:11" s="24" customFormat="1" ht="12.75" x14ac:dyDescent="0.2">
      <c r="A349" s="59"/>
      <c r="B349" s="59"/>
      <c r="C349" s="89">
        <v>344</v>
      </c>
      <c r="D349" s="33"/>
      <c r="E349" s="34"/>
      <c r="F349" s="89"/>
      <c r="G349" s="35"/>
      <c r="H349" s="36"/>
      <c r="I349" s="93" t="str">
        <f t="shared" si="5"/>
        <v/>
      </c>
      <c r="J349" s="137"/>
    </row>
    <row r="350" spans="1:11" s="55" customFormat="1" ht="12.75" x14ac:dyDescent="0.2">
      <c r="A350" s="59"/>
      <c r="B350" s="59"/>
      <c r="C350" s="89">
        <v>345</v>
      </c>
      <c r="D350" s="33"/>
      <c r="E350" s="34"/>
      <c r="F350" s="89"/>
      <c r="G350" s="35"/>
      <c r="H350" s="36"/>
      <c r="I350" s="93" t="str">
        <f t="shared" si="5"/>
        <v/>
      </c>
      <c r="J350" s="137"/>
    </row>
    <row r="351" spans="1:11" s="55" customFormat="1" ht="12.75" x14ac:dyDescent="0.2">
      <c r="A351" s="59"/>
      <c r="B351" s="59"/>
      <c r="C351" s="89">
        <v>346</v>
      </c>
      <c r="D351" s="33"/>
      <c r="E351" s="34"/>
      <c r="F351" s="89"/>
      <c r="G351" s="35"/>
      <c r="H351" s="36"/>
      <c r="I351" s="93" t="str">
        <f t="shared" si="5"/>
        <v/>
      </c>
      <c r="J351" s="137"/>
    </row>
    <row r="352" spans="1:11" s="55" customFormat="1" ht="12.75" x14ac:dyDescent="0.2">
      <c r="A352" s="59"/>
      <c r="B352" s="59"/>
      <c r="C352" s="89">
        <v>347</v>
      </c>
      <c r="D352" s="33"/>
      <c r="E352" s="34"/>
      <c r="F352" s="89"/>
      <c r="G352" s="35"/>
      <c r="H352" s="36"/>
      <c r="I352" s="93" t="str">
        <f t="shared" si="5"/>
        <v/>
      </c>
      <c r="J352" s="137"/>
    </row>
    <row r="353" spans="1:11" s="55" customFormat="1" ht="12.75" x14ac:dyDescent="0.2">
      <c r="A353" s="59"/>
      <c r="B353" s="59"/>
      <c r="C353" s="89">
        <v>348</v>
      </c>
      <c r="D353" s="33"/>
      <c r="E353" s="34"/>
      <c r="F353" s="89"/>
      <c r="G353" s="35"/>
      <c r="H353" s="36"/>
      <c r="I353" s="93" t="str">
        <f t="shared" si="5"/>
        <v/>
      </c>
      <c r="J353" s="137"/>
    </row>
    <row r="354" spans="1:11" s="55" customFormat="1" ht="12.75" x14ac:dyDescent="0.2">
      <c r="A354" s="59"/>
      <c r="B354" s="59"/>
      <c r="C354" s="89">
        <v>349</v>
      </c>
      <c r="D354" s="33"/>
      <c r="E354" s="34"/>
      <c r="F354" s="89"/>
      <c r="G354" s="35"/>
      <c r="H354" s="36"/>
      <c r="I354" s="93" t="str">
        <f t="shared" si="5"/>
        <v/>
      </c>
      <c r="J354" s="137"/>
    </row>
    <row r="355" spans="1:11" s="55" customFormat="1" ht="12.75" x14ac:dyDescent="0.2">
      <c r="A355" s="59"/>
      <c r="B355" s="59"/>
      <c r="C355" s="89">
        <v>350</v>
      </c>
      <c r="D355" s="33"/>
      <c r="E355" s="34"/>
      <c r="F355" s="89"/>
      <c r="G355" s="35"/>
      <c r="H355" s="36"/>
      <c r="I355" s="93" t="str">
        <f t="shared" si="5"/>
        <v/>
      </c>
      <c r="J355" s="137"/>
    </row>
    <row r="356" spans="1:11" s="55" customFormat="1" ht="12.75" x14ac:dyDescent="0.2">
      <c r="A356" s="59"/>
      <c r="B356" s="59"/>
      <c r="C356" s="89">
        <v>351</v>
      </c>
      <c r="D356" s="33"/>
      <c r="E356" s="34"/>
      <c r="F356" s="89"/>
      <c r="G356" s="35"/>
      <c r="H356" s="36"/>
      <c r="I356" s="93" t="str">
        <f t="shared" si="5"/>
        <v/>
      </c>
      <c r="J356" s="137"/>
    </row>
    <row r="357" spans="1:11" s="55" customFormat="1" ht="12.75" x14ac:dyDescent="0.2">
      <c r="A357" s="59"/>
      <c r="B357" s="59"/>
      <c r="C357" s="89">
        <v>352</v>
      </c>
      <c r="D357" s="33"/>
      <c r="E357" s="34"/>
      <c r="F357" s="89"/>
      <c r="G357" s="35"/>
      <c r="H357" s="36"/>
      <c r="I357" s="93" t="str">
        <f t="shared" si="5"/>
        <v/>
      </c>
      <c r="J357" s="137"/>
    </row>
    <row r="358" spans="1:11" s="55" customFormat="1" ht="12.75" x14ac:dyDescent="0.2">
      <c r="A358" s="59"/>
      <c r="B358" s="59"/>
      <c r="C358" s="89">
        <v>353</v>
      </c>
      <c r="D358" s="33"/>
      <c r="E358" s="34"/>
      <c r="F358" s="89"/>
      <c r="G358" s="35"/>
      <c r="H358" s="36"/>
      <c r="I358" s="93" t="str">
        <f t="shared" si="5"/>
        <v/>
      </c>
      <c r="J358" s="137"/>
    </row>
    <row r="359" spans="1:11" s="24" customFormat="1" ht="12.75" x14ac:dyDescent="0.2">
      <c r="A359" s="59"/>
      <c r="B359" s="59"/>
      <c r="C359" s="89">
        <v>354</v>
      </c>
      <c r="D359" s="33"/>
      <c r="E359" s="34"/>
      <c r="F359" s="89"/>
      <c r="G359" s="35"/>
      <c r="H359" s="36"/>
      <c r="I359" s="93" t="str">
        <f t="shared" si="5"/>
        <v/>
      </c>
      <c r="J359" s="137"/>
    </row>
    <row r="360" spans="1:11" s="24" customFormat="1" ht="12.75" x14ac:dyDescent="0.2">
      <c r="A360" s="59"/>
      <c r="B360" s="59"/>
      <c r="C360" s="89">
        <v>355</v>
      </c>
      <c r="D360" s="29"/>
      <c r="E360" s="30"/>
      <c r="F360" s="89"/>
      <c r="G360" s="25"/>
      <c r="H360" s="31"/>
      <c r="I360" s="93" t="str">
        <f t="shared" si="5"/>
        <v/>
      </c>
      <c r="J360" s="136"/>
    </row>
    <row r="361" spans="1:11" s="24" customFormat="1" ht="12.75" x14ac:dyDescent="0.2">
      <c r="A361" s="59"/>
      <c r="B361" s="59"/>
      <c r="C361" s="89">
        <v>356</v>
      </c>
      <c r="D361" s="29"/>
      <c r="E361" s="30"/>
      <c r="F361" s="89"/>
      <c r="G361" s="25"/>
      <c r="H361" s="31"/>
      <c r="I361" s="93" t="str">
        <f t="shared" si="5"/>
        <v/>
      </c>
      <c r="J361" s="136"/>
    </row>
    <row r="362" spans="1:11" s="24" customFormat="1" ht="12.75" x14ac:dyDescent="0.2">
      <c r="A362" s="59"/>
      <c r="B362" s="59"/>
      <c r="C362" s="89">
        <v>357</v>
      </c>
      <c r="D362" s="29"/>
      <c r="E362" s="30"/>
      <c r="F362" s="89"/>
      <c r="G362" s="25"/>
      <c r="H362" s="31"/>
      <c r="I362" s="93" t="str">
        <f t="shared" si="5"/>
        <v/>
      </c>
      <c r="J362" s="136"/>
    </row>
    <row r="363" spans="1:11" s="24" customFormat="1" ht="12.75" x14ac:dyDescent="0.2">
      <c r="A363" s="59"/>
      <c r="B363" s="59"/>
      <c r="C363" s="89">
        <v>358</v>
      </c>
      <c r="D363" s="29"/>
      <c r="E363" s="100"/>
      <c r="F363" s="89"/>
      <c r="G363" s="25"/>
      <c r="H363" s="31"/>
      <c r="I363" s="93" t="str">
        <f t="shared" si="5"/>
        <v/>
      </c>
      <c r="J363" s="140"/>
      <c r="K363" s="28"/>
    </row>
    <row r="364" spans="1:11" s="24" customFormat="1" ht="12.75" x14ac:dyDescent="0.2">
      <c r="A364" s="59">
        <v>9</v>
      </c>
      <c r="B364" s="59" t="s">
        <v>392</v>
      </c>
      <c r="C364" s="89">
        <v>359</v>
      </c>
      <c r="D364" s="29"/>
      <c r="E364" s="100" t="s">
        <v>419</v>
      </c>
      <c r="F364" s="89" t="s">
        <v>418</v>
      </c>
      <c r="G364" s="102">
        <v>1</v>
      </c>
      <c r="H364" s="26">
        <f>0.1*SUM(I6:I363)</f>
        <v>0</v>
      </c>
      <c r="I364" s="93" t="str">
        <f t="shared" ref="I364:I365" si="6">IF(G364*H364&gt;0,G364*H364,"")</f>
        <v/>
      </c>
      <c r="J364" s="137"/>
    </row>
    <row r="365" spans="1:11" s="24" customFormat="1" ht="12.75" x14ac:dyDescent="0.2">
      <c r="A365" s="59"/>
      <c r="B365" s="59"/>
      <c r="C365" s="89">
        <v>360</v>
      </c>
      <c r="D365" s="29"/>
      <c r="E365" s="100"/>
      <c r="F365" s="89"/>
      <c r="G365" s="102"/>
      <c r="H365" s="26"/>
      <c r="I365" s="93" t="str">
        <f t="shared" si="6"/>
        <v/>
      </c>
      <c r="J365" s="137"/>
    </row>
    <row r="366" spans="1:11" s="55" customFormat="1" ht="12.75" x14ac:dyDescent="0.2">
      <c r="A366" s="64"/>
      <c r="B366" s="64"/>
      <c r="C366" s="65"/>
      <c r="D366" s="65"/>
      <c r="E366" s="109" t="s">
        <v>401</v>
      </c>
      <c r="F366" s="109"/>
      <c r="G366" s="110"/>
      <c r="H366" s="110"/>
      <c r="I366" s="110">
        <f>SUM(I6:I365)</f>
        <v>0</v>
      </c>
      <c r="J366" s="137"/>
    </row>
    <row r="367" spans="1:11" s="24" customFormat="1" ht="12.75" customHeight="1" x14ac:dyDescent="0.2">
      <c r="A367" s="158" t="s">
        <v>486</v>
      </c>
      <c r="B367" s="158"/>
      <c r="C367" s="158"/>
      <c r="D367" s="158"/>
      <c r="E367" s="158"/>
      <c r="G367" s="53"/>
      <c r="H367" s="53"/>
      <c r="I367" s="82"/>
      <c r="J367" s="136"/>
    </row>
    <row r="368" spans="1:11" s="24" customFormat="1" ht="12.75" customHeight="1" x14ac:dyDescent="0.2">
      <c r="A368" s="159"/>
      <c r="B368" s="159"/>
      <c r="C368" s="159"/>
      <c r="D368" s="159"/>
      <c r="E368" s="159"/>
      <c r="J368" s="136"/>
    </row>
    <row r="369" spans="1:10" s="24" customFormat="1" ht="12.75" customHeight="1" x14ac:dyDescent="0.2">
      <c r="A369" s="159"/>
      <c r="B369" s="159"/>
      <c r="C369" s="159"/>
      <c r="D369" s="159"/>
      <c r="E369" s="159"/>
      <c r="J369" s="136"/>
    </row>
    <row r="370" spans="1:10" s="24" customFormat="1" ht="12.75" customHeight="1" x14ac:dyDescent="0.2">
      <c r="A370" s="159"/>
      <c r="B370" s="159"/>
      <c r="C370" s="159"/>
      <c r="D370" s="159"/>
      <c r="E370" s="159"/>
      <c r="J370" s="136"/>
    </row>
    <row r="371" spans="1:10" s="53" customFormat="1" ht="12.75" customHeight="1" x14ac:dyDescent="0.2">
      <c r="A371" s="159"/>
      <c r="B371" s="159"/>
      <c r="C371" s="159"/>
      <c r="D371" s="159"/>
      <c r="E371" s="159"/>
      <c r="J371" s="139"/>
    </row>
    <row r="372" spans="1:10" s="24" customFormat="1" ht="12.75" customHeight="1" x14ac:dyDescent="0.2">
      <c r="A372" s="155"/>
      <c r="B372" s="155"/>
      <c r="C372" s="155"/>
      <c r="D372" s="155"/>
      <c r="E372" s="155"/>
      <c r="J372" s="136"/>
    </row>
    <row r="373" spans="1:10" s="24" customFormat="1" ht="12.75" customHeight="1" x14ac:dyDescent="0.2">
      <c r="A373" s="155"/>
      <c r="B373" s="155"/>
      <c r="C373" s="155"/>
      <c r="D373" s="155"/>
      <c r="E373" s="155"/>
      <c r="J373" s="136"/>
    </row>
    <row r="374" spans="1:10" s="24" customFormat="1" ht="12.75" customHeight="1" x14ac:dyDescent="0.2">
      <c r="A374" s="155"/>
      <c r="B374" s="155"/>
      <c r="C374" s="155"/>
      <c r="D374" s="155"/>
      <c r="E374" s="155"/>
      <c r="J374" s="136"/>
    </row>
    <row r="375" spans="1:10" s="24" customFormat="1" ht="12.75" customHeight="1" x14ac:dyDescent="0.2">
      <c r="A375" s="155"/>
      <c r="B375" s="155"/>
      <c r="C375" s="155"/>
      <c r="D375" s="155"/>
      <c r="E375" s="155"/>
      <c r="J375" s="136"/>
    </row>
    <row r="376" spans="1:10" s="24" customFormat="1" ht="12.75" customHeight="1" x14ac:dyDescent="0.2">
      <c r="A376" s="155"/>
      <c r="B376" s="155"/>
      <c r="C376" s="155"/>
      <c r="D376" s="155"/>
      <c r="E376" s="155"/>
      <c r="J376" s="136"/>
    </row>
    <row r="377" spans="1:10" s="24" customFormat="1" ht="12.75" x14ac:dyDescent="0.2">
      <c r="A377" s="67"/>
      <c r="B377" s="67"/>
      <c r="C377" s="78"/>
      <c r="D377" s="78"/>
      <c r="J377" s="136"/>
    </row>
    <row r="378" spans="1:10" s="24" customFormat="1" ht="12.75" x14ac:dyDescent="0.2">
      <c r="A378" s="67"/>
      <c r="B378" s="67"/>
      <c r="C378" s="78"/>
      <c r="D378" s="78"/>
      <c r="J378" s="136"/>
    </row>
    <row r="379" spans="1:10" s="24" customFormat="1" ht="12.75" x14ac:dyDescent="0.2">
      <c r="A379" s="67"/>
      <c r="B379" s="67"/>
      <c r="C379" s="78"/>
      <c r="D379" s="78"/>
      <c r="J379" s="136"/>
    </row>
    <row r="380" spans="1:10" s="24" customFormat="1" ht="12.75" x14ac:dyDescent="0.2">
      <c r="A380" s="67"/>
      <c r="B380" s="67"/>
      <c r="C380" s="78"/>
      <c r="D380" s="78"/>
      <c r="J380" s="136"/>
    </row>
    <row r="381" spans="1:10" s="24" customFormat="1" ht="12.75" x14ac:dyDescent="0.2">
      <c r="A381" s="67"/>
      <c r="B381" s="67"/>
      <c r="C381" s="78"/>
      <c r="D381" s="78"/>
      <c r="J381" s="136"/>
    </row>
    <row r="382" spans="1:10" s="24" customFormat="1" ht="12.75" x14ac:dyDescent="0.2">
      <c r="A382" s="67"/>
      <c r="B382" s="67"/>
      <c r="C382" s="78"/>
      <c r="D382" s="78"/>
      <c r="J382" s="136"/>
    </row>
    <row r="383" spans="1:10" s="24" customFormat="1" ht="12.75" x14ac:dyDescent="0.2">
      <c r="A383" s="67"/>
      <c r="B383" s="67"/>
      <c r="C383" s="78"/>
      <c r="D383" s="78"/>
      <c r="J383" s="136"/>
    </row>
    <row r="384" spans="1:10" s="24" customFormat="1" ht="12.75" x14ac:dyDescent="0.2">
      <c r="A384" s="67"/>
      <c r="B384" s="67"/>
      <c r="C384" s="78"/>
      <c r="D384" s="78"/>
      <c r="G384" s="53"/>
      <c r="H384" s="53"/>
      <c r="I384" s="82"/>
      <c r="J384" s="136"/>
    </row>
    <row r="385" spans="1:10" s="24" customFormat="1" ht="12.75" x14ac:dyDescent="0.2">
      <c r="A385" s="67"/>
      <c r="B385" s="67"/>
      <c r="C385" s="78"/>
      <c r="D385" s="78"/>
      <c r="G385" s="53"/>
      <c r="H385" s="53"/>
      <c r="I385" s="82"/>
      <c r="J385" s="136"/>
    </row>
    <row r="386" spans="1:10" s="24" customFormat="1" ht="12.75" x14ac:dyDescent="0.2">
      <c r="A386" s="67"/>
      <c r="B386" s="67"/>
      <c r="C386" s="78"/>
      <c r="D386" s="78"/>
      <c r="G386" s="53"/>
      <c r="H386" s="53"/>
      <c r="I386" s="82"/>
      <c r="J386" s="136"/>
    </row>
    <row r="387" spans="1:10" s="24" customFormat="1" ht="12.75" x14ac:dyDescent="0.2">
      <c r="A387" s="67"/>
      <c r="B387" s="67"/>
      <c r="C387" s="78"/>
      <c r="D387" s="78"/>
      <c r="G387" s="53"/>
      <c r="H387" s="53"/>
      <c r="I387" s="82"/>
      <c r="J387" s="136"/>
    </row>
    <row r="388" spans="1:10" s="24" customFormat="1" ht="12.75" x14ac:dyDescent="0.2">
      <c r="A388" s="67"/>
      <c r="B388" s="67"/>
      <c r="C388" s="78"/>
      <c r="D388" s="78"/>
      <c r="G388" s="53"/>
      <c r="H388" s="53"/>
      <c r="I388" s="82"/>
      <c r="J388" s="136"/>
    </row>
    <row r="389" spans="1:10" s="24" customFormat="1" ht="12.75" x14ac:dyDescent="0.2">
      <c r="A389" s="67"/>
      <c r="B389" s="67"/>
      <c r="C389" s="78"/>
      <c r="D389" s="78"/>
      <c r="G389" s="53"/>
      <c r="H389" s="53"/>
      <c r="I389" s="82"/>
      <c r="J389" s="136"/>
    </row>
    <row r="390" spans="1:10" s="24" customFormat="1" ht="12.75" x14ac:dyDescent="0.2">
      <c r="A390" s="67"/>
      <c r="B390" s="67"/>
      <c r="C390" s="78"/>
      <c r="D390" s="78"/>
      <c r="G390" s="53"/>
      <c r="H390" s="53"/>
      <c r="I390" s="82"/>
      <c r="J390" s="136"/>
    </row>
    <row r="391" spans="1:10" s="24" customFormat="1" ht="12.75" x14ac:dyDescent="0.2">
      <c r="A391" s="67"/>
      <c r="B391" s="67"/>
      <c r="C391" s="78"/>
      <c r="D391" s="78"/>
      <c r="G391" s="53"/>
      <c r="H391" s="53"/>
      <c r="I391" s="82"/>
      <c r="J391" s="136"/>
    </row>
    <row r="392" spans="1:10" s="24" customFormat="1" ht="12.75" x14ac:dyDescent="0.2">
      <c r="A392" s="67"/>
      <c r="B392" s="67"/>
      <c r="C392" s="78"/>
      <c r="D392" s="78"/>
      <c r="G392" s="53"/>
      <c r="H392" s="53"/>
      <c r="I392" s="82"/>
      <c r="J392" s="136"/>
    </row>
    <row r="393" spans="1:10" s="24" customFormat="1" ht="12.75" x14ac:dyDescent="0.2">
      <c r="A393" s="67"/>
      <c r="B393" s="67"/>
      <c r="C393" s="78"/>
      <c r="D393" s="78"/>
      <c r="G393" s="53"/>
      <c r="H393" s="53"/>
      <c r="I393" s="82"/>
      <c r="J393" s="136"/>
    </row>
    <row r="394" spans="1:10" s="24" customFormat="1" ht="12.75" x14ac:dyDescent="0.2">
      <c r="A394" s="67"/>
      <c r="B394" s="67"/>
      <c r="C394" s="78"/>
      <c r="D394" s="78"/>
      <c r="G394" s="53"/>
      <c r="H394" s="53"/>
      <c r="I394" s="82"/>
      <c r="J394" s="136"/>
    </row>
    <row r="395" spans="1:10" s="24" customFormat="1" ht="12.75" x14ac:dyDescent="0.2">
      <c r="A395" s="67"/>
      <c r="B395" s="67"/>
      <c r="C395" s="78"/>
      <c r="D395" s="78"/>
      <c r="G395" s="53"/>
      <c r="H395" s="53"/>
      <c r="I395" s="82"/>
      <c r="J395" s="136"/>
    </row>
    <row r="396" spans="1:10" s="24" customFormat="1" ht="12.75" x14ac:dyDescent="0.2">
      <c r="A396" s="67"/>
      <c r="B396" s="67"/>
      <c r="C396" s="78"/>
      <c r="D396" s="78"/>
      <c r="G396" s="53"/>
      <c r="H396" s="53"/>
      <c r="I396" s="82"/>
      <c r="J396" s="136"/>
    </row>
    <row r="397" spans="1:10" s="24" customFormat="1" ht="12.75" x14ac:dyDescent="0.2">
      <c r="A397" s="67"/>
      <c r="B397" s="67"/>
      <c r="C397" s="78"/>
      <c r="D397" s="78"/>
      <c r="G397" s="53"/>
      <c r="H397" s="53"/>
      <c r="I397" s="82"/>
      <c r="J397" s="136"/>
    </row>
    <row r="398" spans="1:10" s="24" customFormat="1" ht="12.75" x14ac:dyDescent="0.2">
      <c r="A398" s="67"/>
      <c r="B398" s="67"/>
      <c r="C398" s="78"/>
      <c r="D398" s="78"/>
      <c r="G398" s="53"/>
      <c r="H398" s="53"/>
      <c r="I398" s="82"/>
      <c r="J398" s="136"/>
    </row>
    <row r="399" spans="1:10" s="24" customFormat="1" ht="12.75" x14ac:dyDescent="0.2">
      <c r="A399" s="67"/>
      <c r="B399" s="67"/>
      <c r="C399" s="78"/>
      <c r="D399" s="78"/>
      <c r="G399" s="53"/>
      <c r="H399" s="53"/>
      <c r="I399" s="82"/>
      <c r="J399" s="136"/>
    </row>
    <row r="400" spans="1:10" s="24" customFormat="1" ht="12.75" x14ac:dyDescent="0.2">
      <c r="A400" s="67"/>
      <c r="B400" s="67"/>
      <c r="C400" s="78"/>
      <c r="D400" s="78"/>
      <c r="G400" s="53"/>
      <c r="H400" s="53"/>
      <c r="I400" s="82"/>
      <c r="J400" s="136"/>
    </row>
    <row r="401" spans="1:10" s="24" customFormat="1" ht="12.75" x14ac:dyDescent="0.2">
      <c r="A401" s="67"/>
      <c r="B401" s="67"/>
      <c r="C401" s="78"/>
      <c r="D401" s="78"/>
      <c r="G401" s="53"/>
      <c r="H401" s="53"/>
      <c r="I401" s="82"/>
      <c r="J401" s="136"/>
    </row>
    <row r="402" spans="1:10" s="24" customFormat="1" ht="12.75" x14ac:dyDescent="0.2">
      <c r="A402" s="67"/>
      <c r="B402" s="67"/>
      <c r="C402" s="78"/>
      <c r="D402" s="78"/>
      <c r="G402" s="53"/>
      <c r="H402" s="53"/>
      <c r="I402" s="82"/>
      <c r="J402" s="136"/>
    </row>
    <row r="403" spans="1:10" s="24" customFormat="1" ht="12.75" x14ac:dyDescent="0.2">
      <c r="A403" s="67"/>
      <c r="B403" s="67"/>
      <c r="C403" s="78"/>
      <c r="D403" s="78"/>
      <c r="G403" s="53"/>
      <c r="H403" s="53"/>
      <c r="I403" s="82"/>
      <c r="J403" s="136"/>
    </row>
    <row r="404" spans="1:10" s="24" customFormat="1" ht="12.75" x14ac:dyDescent="0.2">
      <c r="A404" s="67"/>
      <c r="B404" s="67"/>
      <c r="C404" s="78"/>
      <c r="D404" s="78"/>
      <c r="G404" s="53"/>
      <c r="H404" s="53"/>
      <c r="I404" s="82"/>
      <c r="J404" s="136"/>
    </row>
    <row r="405" spans="1:10" s="24" customFormat="1" ht="12.75" x14ac:dyDescent="0.2">
      <c r="A405" s="67"/>
      <c r="B405" s="67"/>
      <c r="C405" s="78"/>
      <c r="D405" s="78"/>
      <c r="G405" s="53"/>
      <c r="H405" s="53"/>
      <c r="I405" s="82"/>
      <c r="J405" s="136"/>
    </row>
    <row r="406" spans="1:10" s="24" customFormat="1" ht="12.75" x14ac:dyDescent="0.2">
      <c r="A406" s="67"/>
      <c r="B406" s="67"/>
      <c r="C406" s="78"/>
      <c r="D406" s="78"/>
      <c r="G406" s="53"/>
      <c r="H406" s="53"/>
      <c r="I406" s="82"/>
      <c r="J406" s="136"/>
    </row>
    <row r="407" spans="1:10" s="24" customFormat="1" ht="12.75" x14ac:dyDescent="0.2">
      <c r="A407" s="67"/>
      <c r="B407" s="67"/>
      <c r="C407" s="78"/>
      <c r="D407" s="78"/>
      <c r="G407" s="53"/>
      <c r="H407" s="53"/>
      <c r="I407" s="82"/>
      <c r="J407" s="136"/>
    </row>
    <row r="408" spans="1:10" s="24" customFormat="1" ht="12.75" x14ac:dyDescent="0.2">
      <c r="A408" s="67"/>
      <c r="B408" s="67"/>
      <c r="C408" s="78"/>
      <c r="D408" s="78"/>
      <c r="G408" s="53"/>
      <c r="H408" s="53"/>
      <c r="I408" s="82"/>
      <c r="J408" s="136"/>
    </row>
    <row r="409" spans="1:10" s="24" customFormat="1" ht="12.75" x14ac:dyDescent="0.2">
      <c r="A409" s="67"/>
      <c r="B409" s="67"/>
      <c r="C409" s="78"/>
      <c r="D409" s="78"/>
      <c r="G409" s="53"/>
      <c r="H409" s="53"/>
      <c r="I409" s="82"/>
      <c r="J409" s="136"/>
    </row>
    <row r="410" spans="1:10" s="24" customFormat="1" ht="12.75" x14ac:dyDescent="0.2">
      <c r="A410" s="67"/>
      <c r="B410" s="67"/>
      <c r="C410" s="78"/>
      <c r="D410" s="78"/>
      <c r="G410" s="53"/>
      <c r="H410" s="53"/>
      <c r="I410" s="82"/>
      <c r="J410" s="136"/>
    </row>
    <row r="411" spans="1:10" s="24" customFormat="1" ht="12.75" x14ac:dyDescent="0.2">
      <c r="A411" s="67"/>
      <c r="B411" s="67"/>
      <c r="C411" s="78"/>
      <c r="D411" s="78"/>
      <c r="G411" s="53"/>
      <c r="H411" s="53"/>
      <c r="I411" s="82"/>
      <c r="J411" s="136"/>
    </row>
    <row r="412" spans="1:10" s="24" customFormat="1" ht="12.75" x14ac:dyDescent="0.2">
      <c r="A412" s="67"/>
      <c r="B412" s="67"/>
      <c r="C412" s="78"/>
      <c r="D412" s="78"/>
      <c r="G412" s="53"/>
      <c r="H412" s="53"/>
      <c r="I412" s="82"/>
      <c r="J412" s="136"/>
    </row>
    <row r="413" spans="1:10" s="24" customFormat="1" ht="12.75" x14ac:dyDescent="0.2">
      <c r="A413" s="67"/>
      <c r="B413" s="67"/>
      <c r="C413" s="78"/>
      <c r="D413" s="78"/>
      <c r="G413" s="53"/>
      <c r="H413" s="53"/>
      <c r="I413" s="82"/>
      <c r="J413" s="136"/>
    </row>
    <row r="414" spans="1:10" s="24" customFormat="1" ht="12.75" x14ac:dyDescent="0.2">
      <c r="A414" s="67"/>
      <c r="B414" s="67"/>
      <c r="C414" s="78"/>
      <c r="D414" s="78"/>
      <c r="G414" s="53"/>
      <c r="H414" s="53"/>
      <c r="I414" s="82"/>
      <c r="J414" s="136"/>
    </row>
    <row r="415" spans="1:10" s="24" customFormat="1" ht="12.75" x14ac:dyDescent="0.2">
      <c r="A415" s="67"/>
      <c r="B415" s="67"/>
      <c r="C415" s="78"/>
      <c r="D415" s="78"/>
      <c r="G415" s="53"/>
      <c r="H415" s="53"/>
      <c r="I415" s="82"/>
      <c r="J415" s="136"/>
    </row>
    <row r="416" spans="1:10" s="24" customFormat="1" ht="12.75" x14ac:dyDescent="0.2">
      <c r="A416" s="67"/>
      <c r="B416" s="67"/>
      <c r="C416" s="78"/>
      <c r="D416" s="78"/>
      <c r="G416" s="53"/>
      <c r="H416" s="53"/>
      <c r="I416" s="82"/>
      <c r="J416" s="136"/>
    </row>
    <row r="417" spans="1:10" s="24" customFormat="1" ht="12.75" x14ac:dyDescent="0.2">
      <c r="A417" s="67"/>
      <c r="B417" s="67"/>
      <c r="C417" s="78"/>
      <c r="D417" s="78"/>
      <c r="G417" s="53"/>
      <c r="H417" s="53"/>
      <c r="I417" s="82"/>
      <c r="J417" s="136"/>
    </row>
    <row r="418" spans="1:10" s="24" customFormat="1" ht="12.75" x14ac:dyDescent="0.2">
      <c r="A418" s="67"/>
      <c r="B418" s="67"/>
      <c r="C418" s="78"/>
      <c r="D418" s="78"/>
      <c r="G418" s="53"/>
      <c r="H418" s="53"/>
      <c r="I418" s="82"/>
      <c r="J418" s="136"/>
    </row>
    <row r="419" spans="1:10" s="24" customFormat="1" ht="12.75" x14ac:dyDescent="0.2">
      <c r="A419" s="67"/>
      <c r="B419" s="67"/>
      <c r="C419" s="78"/>
      <c r="D419" s="78"/>
      <c r="G419" s="53"/>
      <c r="H419" s="53"/>
      <c r="I419" s="82"/>
      <c r="J419" s="136"/>
    </row>
    <row r="420" spans="1:10" s="24" customFormat="1" ht="12.75" x14ac:dyDescent="0.2">
      <c r="A420" s="67"/>
      <c r="B420" s="67"/>
      <c r="C420" s="78"/>
      <c r="D420" s="78"/>
      <c r="G420" s="53"/>
      <c r="H420" s="53"/>
      <c r="I420" s="82"/>
      <c r="J420" s="136"/>
    </row>
    <row r="421" spans="1:10" s="24" customFormat="1" ht="12.75" x14ac:dyDescent="0.2">
      <c r="A421" s="67"/>
      <c r="B421" s="67"/>
      <c r="C421" s="78"/>
      <c r="D421" s="78"/>
      <c r="G421" s="53"/>
      <c r="H421" s="53"/>
      <c r="I421" s="82"/>
      <c r="J421" s="136"/>
    </row>
    <row r="422" spans="1:10" s="24" customFormat="1" ht="12.75" x14ac:dyDescent="0.2">
      <c r="A422" s="67"/>
      <c r="B422" s="67"/>
      <c r="C422" s="78"/>
      <c r="D422" s="78"/>
      <c r="G422" s="53"/>
      <c r="H422" s="53"/>
      <c r="I422" s="82"/>
      <c r="J422" s="136"/>
    </row>
    <row r="423" spans="1:10" s="24" customFormat="1" ht="12.75" x14ac:dyDescent="0.2">
      <c r="A423" s="67"/>
      <c r="B423" s="67"/>
      <c r="C423" s="78"/>
      <c r="D423" s="78"/>
      <c r="G423" s="53"/>
      <c r="H423" s="53"/>
      <c r="I423" s="82"/>
      <c r="J423" s="136"/>
    </row>
    <row r="424" spans="1:10" s="24" customFormat="1" ht="12.75" x14ac:dyDescent="0.2">
      <c r="A424" s="67"/>
      <c r="B424" s="67"/>
      <c r="C424" s="78"/>
      <c r="D424" s="78"/>
      <c r="G424" s="53"/>
      <c r="H424" s="53"/>
      <c r="I424" s="82"/>
      <c r="J424" s="136"/>
    </row>
    <row r="425" spans="1:10" s="24" customFormat="1" ht="12.75" x14ac:dyDescent="0.2">
      <c r="A425" s="67"/>
      <c r="B425" s="67"/>
      <c r="C425" s="78"/>
      <c r="D425" s="78"/>
      <c r="G425" s="53"/>
      <c r="H425" s="53"/>
      <c r="I425" s="82"/>
      <c r="J425" s="136"/>
    </row>
    <row r="426" spans="1:10" s="24" customFormat="1" ht="12.75" x14ac:dyDescent="0.2">
      <c r="A426" s="67"/>
      <c r="B426" s="67"/>
      <c r="C426" s="78"/>
      <c r="D426" s="78"/>
      <c r="G426" s="53"/>
      <c r="H426" s="53"/>
      <c r="I426" s="82"/>
      <c r="J426" s="136"/>
    </row>
    <row r="427" spans="1:10" s="24" customFormat="1" ht="12.75" x14ac:dyDescent="0.2">
      <c r="A427" s="67"/>
      <c r="B427" s="67"/>
      <c r="C427" s="78"/>
      <c r="D427" s="78"/>
      <c r="G427" s="53"/>
      <c r="H427" s="53"/>
      <c r="I427" s="82"/>
      <c r="J427" s="136"/>
    </row>
    <row r="428" spans="1:10" s="24" customFormat="1" ht="12.75" x14ac:dyDescent="0.2">
      <c r="A428" s="67"/>
      <c r="B428" s="67"/>
      <c r="C428" s="78"/>
      <c r="D428" s="78"/>
      <c r="G428" s="53"/>
      <c r="H428" s="53"/>
      <c r="I428" s="82"/>
      <c r="J428" s="136"/>
    </row>
    <row r="429" spans="1:10" s="24" customFormat="1" ht="12.75" x14ac:dyDescent="0.2">
      <c r="A429" s="67"/>
      <c r="B429" s="67"/>
      <c r="C429" s="78"/>
      <c r="D429" s="78"/>
      <c r="G429" s="53"/>
      <c r="H429" s="53"/>
      <c r="I429" s="82"/>
      <c r="J429" s="136"/>
    </row>
    <row r="430" spans="1:10" s="24" customFormat="1" ht="12.75" x14ac:dyDescent="0.2">
      <c r="A430" s="67"/>
      <c r="B430" s="67"/>
      <c r="C430" s="78"/>
      <c r="D430" s="78"/>
      <c r="G430" s="53"/>
      <c r="H430" s="53"/>
      <c r="I430" s="82"/>
      <c r="J430" s="136"/>
    </row>
    <row r="431" spans="1:10" s="24" customFormat="1" ht="12.75" x14ac:dyDescent="0.2">
      <c r="A431" s="67"/>
      <c r="B431" s="67"/>
      <c r="C431" s="78"/>
      <c r="D431" s="78"/>
      <c r="G431" s="53"/>
      <c r="H431" s="53"/>
      <c r="I431" s="82"/>
      <c r="J431" s="136"/>
    </row>
    <row r="432" spans="1:10" s="24" customFormat="1" ht="12.75" x14ac:dyDescent="0.2">
      <c r="A432" s="67"/>
      <c r="B432" s="67"/>
      <c r="C432" s="78"/>
      <c r="D432" s="78"/>
      <c r="G432" s="53"/>
      <c r="H432" s="53"/>
      <c r="I432" s="82"/>
      <c r="J432" s="136"/>
    </row>
    <row r="433" spans="1:10" s="24" customFormat="1" ht="12.75" x14ac:dyDescent="0.2">
      <c r="A433" s="67"/>
      <c r="B433" s="67"/>
      <c r="C433" s="78"/>
      <c r="D433" s="78"/>
      <c r="G433" s="53"/>
      <c r="H433" s="53"/>
      <c r="I433" s="82"/>
      <c r="J433" s="136"/>
    </row>
    <row r="434" spans="1:10" s="24" customFormat="1" ht="12.75" x14ac:dyDescent="0.2">
      <c r="A434" s="67"/>
      <c r="B434" s="67"/>
      <c r="C434" s="78"/>
      <c r="D434" s="78"/>
      <c r="G434" s="53"/>
      <c r="H434" s="53"/>
      <c r="I434" s="82"/>
      <c r="J434" s="136"/>
    </row>
    <row r="435" spans="1:10" s="24" customFormat="1" ht="12.75" x14ac:dyDescent="0.2">
      <c r="A435" s="67"/>
      <c r="B435" s="67"/>
      <c r="C435" s="78"/>
      <c r="D435" s="78"/>
      <c r="G435" s="53"/>
      <c r="H435" s="53"/>
      <c r="I435" s="82"/>
      <c r="J435" s="136"/>
    </row>
    <row r="436" spans="1:10" s="24" customFormat="1" ht="12.75" x14ac:dyDescent="0.2">
      <c r="A436" s="67"/>
      <c r="B436" s="67"/>
      <c r="C436" s="78"/>
      <c r="D436" s="78"/>
      <c r="G436" s="53"/>
      <c r="H436" s="53"/>
      <c r="I436" s="82"/>
      <c r="J436" s="136"/>
    </row>
    <row r="437" spans="1:10" s="24" customFormat="1" ht="12.75" x14ac:dyDescent="0.2">
      <c r="A437" s="67"/>
      <c r="B437" s="67"/>
      <c r="C437" s="78"/>
      <c r="D437" s="78"/>
      <c r="G437" s="53"/>
      <c r="H437" s="53"/>
      <c r="I437" s="82"/>
      <c r="J437" s="136"/>
    </row>
    <row r="438" spans="1:10" s="24" customFormat="1" ht="12.75" x14ac:dyDescent="0.2">
      <c r="A438" s="67"/>
      <c r="B438" s="67"/>
      <c r="C438" s="78"/>
      <c r="D438" s="78"/>
      <c r="G438" s="53"/>
      <c r="H438" s="53"/>
      <c r="I438" s="82"/>
      <c r="J438" s="136"/>
    </row>
    <row r="439" spans="1:10" s="24" customFormat="1" ht="12.75" x14ac:dyDescent="0.2">
      <c r="A439" s="67"/>
      <c r="B439" s="67"/>
      <c r="C439" s="78"/>
      <c r="D439" s="78"/>
      <c r="G439" s="53"/>
      <c r="H439" s="53"/>
      <c r="I439" s="82"/>
      <c r="J439" s="136"/>
    </row>
    <row r="440" spans="1:10" s="24" customFormat="1" ht="12.75" x14ac:dyDescent="0.2">
      <c r="A440" s="67"/>
      <c r="B440" s="67"/>
      <c r="C440" s="78"/>
      <c r="D440" s="78"/>
      <c r="G440" s="53"/>
      <c r="H440" s="53"/>
      <c r="I440" s="82"/>
      <c r="J440" s="136"/>
    </row>
    <row r="441" spans="1:10" s="24" customFormat="1" ht="12.75" x14ac:dyDescent="0.2">
      <c r="A441" s="67"/>
      <c r="B441" s="67"/>
      <c r="C441" s="78"/>
      <c r="D441" s="78"/>
      <c r="G441" s="53"/>
      <c r="H441" s="53"/>
      <c r="I441" s="82"/>
      <c r="J441" s="136"/>
    </row>
    <row r="442" spans="1:10" s="24" customFormat="1" ht="12.75" x14ac:dyDescent="0.2">
      <c r="A442" s="67"/>
      <c r="B442" s="67"/>
      <c r="C442" s="78"/>
      <c r="D442" s="78"/>
      <c r="G442" s="53"/>
      <c r="H442" s="53"/>
      <c r="I442" s="82"/>
      <c r="J442" s="136"/>
    </row>
    <row r="443" spans="1:10" s="24" customFormat="1" ht="12.75" x14ac:dyDescent="0.2">
      <c r="A443" s="67"/>
      <c r="B443" s="67"/>
      <c r="C443" s="78"/>
      <c r="D443" s="78"/>
      <c r="G443" s="53"/>
      <c r="H443" s="53"/>
      <c r="I443" s="82"/>
      <c r="J443" s="136"/>
    </row>
    <row r="444" spans="1:10" s="24" customFormat="1" ht="12.75" x14ac:dyDescent="0.2">
      <c r="A444" s="67"/>
      <c r="B444" s="67"/>
      <c r="C444" s="78"/>
      <c r="D444" s="78"/>
      <c r="G444" s="53"/>
      <c r="H444" s="53"/>
      <c r="I444" s="82"/>
      <c r="J444" s="136"/>
    </row>
    <row r="445" spans="1:10" s="24" customFormat="1" ht="12.75" x14ac:dyDescent="0.2">
      <c r="A445" s="67"/>
      <c r="B445" s="67"/>
      <c r="C445" s="78"/>
      <c r="D445" s="78"/>
      <c r="G445" s="53"/>
      <c r="H445" s="53"/>
      <c r="I445" s="82"/>
      <c r="J445" s="136"/>
    </row>
    <row r="446" spans="1:10" s="24" customFormat="1" ht="12.75" x14ac:dyDescent="0.2">
      <c r="A446" s="67"/>
      <c r="B446" s="67"/>
      <c r="C446" s="78"/>
      <c r="D446" s="78"/>
      <c r="G446" s="53"/>
      <c r="H446" s="53"/>
      <c r="I446" s="82"/>
      <c r="J446" s="136"/>
    </row>
    <row r="447" spans="1:10" s="24" customFormat="1" ht="12.75" x14ac:dyDescent="0.2">
      <c r="A447" s="67"/>
      <c r="B447" s="67"/>
      <c r="C447" s="78"/>
      <c r="D447" s="78"/>
      <c r="G447" s="53"/>
      <c r="H447" s="53"/>
      <c r="I447" s="82"/>
      <c r="J447" s="136"/>
    </row>
    <row r="448" spans="1:10" s="24" customFormat="1" ht="12.75" x14ac:dyDescent="0.2">
      <c r="A448" s="67"/>
      <c r="B448" s="67"/>
      <c r="C448" s="78"/>
      <c r="D448" s="78"/>
      <c r="G448" s="53"/>
      <c r="H448" s="53"/>
      <c r="I448" s="82"/>
      <c r="J448" s="136"/>
    </row>
    <row r="449" spans="1:10" s="24" customFormat="1" ht="12.75" x14ac:dyDescent="0.2">
      <c r="A449" s="67"/>
      <c r="B449" s="67"/>
      <c r="C449" s="78"/>
      <c r="D449" s="78"/>
      <c r="G449" s="53"/>
      <c r="H449" s="53"/>
      <c r="I449" s="82"/>
      <c r="J449" s="136"/>
    </row>
    <row r="450" spans="1:10" s="24" customFormat="1" ht="12.75" x14ac:dyDescent="0.2">
      <c r="A450" s="67"/>
      <c r="B450" s="67"/>
      <c r="C450" s="78"/>
      <c r="D450" s="78"/>
      <c r="G450" s="53"/>
      <c r="H450" s="53"/>
      <c r="I450" s="82"/>
      <c r="J450" s="136"/>
    </row>
    <row r="451" spans="1:10" s="24" customFormat="1" ht="12.75" x14ac:dyDescent="0.2">
      <c r="A451" s="67"/>
      <c r="B451" s="67"/>
      <c r="C451" s="78"/>
      <c r="D451" s="78"/>
      <c r="G451" s="53"/>
      <c r="H451" s="53"/>
      <c r="I451" s="82"/>
      <c r="J451" s="136"/>
    </row>
    <row r="452" spans="1:10" s="24" customFormat="1" ht="12.75" x14ac:dyDescent="0.2">
      <c r="A452" s="67"/>
      <c r="B452" s="67"/>
      <c r="C452" s="78"/>
      <c r="D452" s="78"/>
      <c r="G452" s="53"/>
      <c r="H452" s="53"/>
      <c r="I452" s="82"/>
      <c r="J452" s="136"/>
    </row>
    <row r="453" spans="1:10" x14ac:dyDescent="0.2">
      <c r="I453" s="82"/>
      <c r="J453" s="136"/>
    </row>
  </sheetData>
  <mergeCells count="3">
    <mergeCell ref="A1:I1"/>
    <mergeCell ref="A2:I2"/>
    <mergeCell ref="A367:E371"/>
  </mergeCells>
  <conditionalFormatting sqref="D3">
    <cfRule type="expression" dxfId="71" priority="1">
      <formula>""""""</formula>
    </cfRule>
    <cfRule type="cellIs" dxfId="70" priority="2" operator="equal">
      <formula>""</formula>
    </cfRule>
  </conditionalFormatting>
  <dataValidations count="1">
    <dataValidation allowBlank="1" showInputMessage="1" showErrorMessage="1" promptTitle="Decimals" prompt="Please enter no more than two digits to the right of the decimal. Round up if necessary." sqref="G6:H6"/>
  </dataValidations>
  <pageMargins left="0.7" right="0.7" top="0.75" bottom="0.75" header="0.3" footer="0.3"/>
  <pageSetup paperSize="17" scale="87" fitToHeight="10" orientation="landscape" r:id="rId1"/>
  <headerFooter>
    <oddFooter xml:space="preserve">&amp;C&amp;P of &amp;N
</oddFooter>
  </headerFooter>
  <drawing r:id="rId2"/>
  <legacyDrawing r:id="rId3"/>
  <extLst>
    <ext xmlns:x14="http://schemas.microsoft.com/office/spreadsheetml/2009/9/main" uri="{CCE6A557-97BC-4b89-ADB6-D9C93CAAB3DF}">
      <x14:dataValidations xmlns:xm="http://schemas.microsoft.com/office/excel/2006/main" count="2">
        <x14:dataValidation type="list" errorStyle="warning" allowBlank="1" showInputMessage="1" showErrorMessage="1" promptTitle="Units of Measure">
          <x14:formula1>
            <xm:f>'Unit Key'!$A$2:$A$21</xm:f>
          </x14:formula1>
          <xm:sqref>F6</xm:sqref>
        </x14:dataValidation>
        <x14:dataValidation type="list" allowBlank="1" showInputMessage="1" showErrorMessage="1">
          <x14:formula1>
            <xm:f>'Unit Key'!$A$2:$A$21</xm:f>
          </x14:formula1>
          <xm:sqref>F7:F363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80"/>
  <sheetViews>
    <sheetView showGridLines="0" zoomScale="90" zoomScaleNormal="90" workbookViewId="0">
      <selection activeCell="A3" sqref="A3"/>
    </sheetView>
  </sheetViews>
  <sheetFormatPr defaultRowHeight="15" x14ac:dyDescent="0.25"/>
  <cols>
    <col min="1" max="1" width="16.7109375" style="124" bestFit="1" customWidth="1"/>
    <col min="2" max="2" width="44.5703125" style="113" bestFit="1" customWidth="1"/>
    <col min="3" max="3" width="10.42578125" bestFit="1" customWidth="1"/>
    <col min="4" max="4" width="11" bestFit="1" customWidth="1"/>
    <col min="5" max="5" width="109.85546875" bestFit="1" customWidth="1"/>
    <col min="6" max="6" width="11" bestFit="1" customWidth="1"/>
    <col min="7" max="7" width="12.5703125" bestFit="1" customWidth="1"/>
    <col min="8" max="8" width="17.42578125" bestFit="1" customWidth="1"/>
    <col min="9" max="9" width="22.5703125" customWidth="1"/>
  </cols>
  <sheetData>
    <row r="1" spans="1:10" ht="21" x14ac:dyDescent="0.25">
      <c r="A1" s="160" t="str">
        <f>'Eng Est'!A1:I1</f>
        <v>PROJECT NAME (CIP#)</v>
      </c>
      <c r="B1" s="160"/>
      <c r="C1" s="160"/>
      <c r="D1" s="160"/>
      <c r="E1" s="160"/>
      <c r="F1" s="160"/>
      <c r="G1" s="160"/>
      <c r="H1" s="160"/>
      <c r="I1" s="160"/>
      <c r="J1" s="114"/>
    </row>
    <row r="3" spans="1:10" x14ac:dyDescent="0.25">
      <c r="A3" s="125" t="s">
        <v>400</v>
      </c>
      <c r="B3" s="117" t="s">
        <v>397</v>
      </c>
      <c r="C3" s="117" t="s">
        <v>404</v>
      </c>
      <c r="D3" s="117" t="s">
        <v>399</v>
      </c>
      <c r="E3" s="117" t="s">
        <v>1</v>
      </c>
      <c r="F3" s="117" t="s">
        <v>2</v>
      </c>
      <c r="G3" s="117" t="s">
        <v>3</v>
      </c>
      <c r="H3" s="117" t="s">
        <v>4</v>
      </c>
      <c r="I3" s="118" t="s">
        <v>406</v>
      </c>
    </row>
    <row r="4" spans="1:10" x14ac:dyDescent="0.25">
      <c r="A4" s="122" t="s">
        <v>403</v>
      </c>
      <c r="B4" s="111" t="s">
        <v>392</v>
      </c>
      <c r="C4" s="111" t="s">
        <v>403</v>
      </c>
      <c r="D4" s="111" t="s">
        <v>403</v>
      </c>
      <c r="E4" s="111" t="s">
        <v>393</v>
      </c>
      <c r="F4" s="111" t="s">
        <v>403</v>
      </c>
      <c r="G4" s="111" t="s">
        <v>403</v>
      </c>
      <c r="H4" s="115" t="s">
        <v>403</v>
      </c>
      <c r="I4" s="116">
        <v>0</v>
      </c>
    </row>
    <row r="5" spans="1:10" ht="15.75" thickBot="1" x14ac:dyDescent="0.3">
      <c r="A5" s="123"/>
      <c r="B5" s="112"/>
      <c r="C5" s="112"/>
      <c r="D5" s="112"/>
      <c r="E5" s="111" t="s">
        <v>419</v>
      </c>
      <c r="F5" s="111" t="s">
        <v>418</v>
      </c>
      <c r="G5" s="111" t="s">
        <v>403</v>
      </c>
      <c r="H5" s="115" t="s">
        <v>403</v>
      </c>
      <c r="I5" s="116">
        <v>0</v>
      </c>
    </row>
    <row r="6" spans="1:10" ht="15.75" thickBot="1" x14ac:dyDescent="0.3">
      <c r="A6" s="123"/>
      <c r="B6" s="120" t="s">
        <v>405</v>
      </c>
      <c r="C6" s="121"/>
      <c r="D6" s="121"/>
      <c r="E6" s="121"/>
      <c r="F6" s="121"/>
      <c r="G6" s="121"/>
      <c r="H6" s="126"/>
      <c r="I6" s="127">
        <v>0</v>
      </c>
    </row>
    <row r="7" spans="1:10" ht="15.75" thickBot="1" x14ac:dyDescent="0.3">
      <c r="A7" s="123"/>
      <c r="B7" s="111" t="s">
        <v>403</v>
      </c>
      <c r="C7" s="111" t="s">
        <v>403</v>
      </c>
      <c r="D7" s="111" t="s">
        <v>403</v>
      </c>
      <c r="E7" s="111" t="s">
        <v>403</v>
      </c>
      <c r="F7" s="111" t="s">
        <v>403</v>
      </c>
      <c r="G7" s="111" t="s">
        <v>403</v>
      </c>
      <c r="H7" s="115" t="s">
        <v>403</v>
      </c>
      <c r="I7" s="116">
        <v>0</v>
      </c>
    </row>
    <row r="8" spans="1:10" ht="15.75" thickBot="1" x14ac:dyDescent="0.3">
      <c r="A8" s="123"/>
      <c r="B8" s="120" t="s">
        <v>407</v>
      </c>
      <c r="C8" s="121"/>
      <c r="D8" s="121"/>
      <c r="E8" s="121"/>
      <c r="F8" s="121"/>
      <c r="G8" s="121"/>
      <c r="H8" s="126"/>
      <c r="I8" s="127">
        <v>0</v>
      </c>
    </row>
    <row r="9" spans="1:10" x14ac:dyDescent="0.25">
      <c r="A9" s="128" t="s">
        <v>402</v>
      </c>
      <c r="B9" s="129"/>
      <c r="C9" s="129"/>
      <c r="D9" s="129"/>
      <c r="E9" s="129"/>
      <c r="F9" s="129"/>
      <c r="G9" s="129"/>
      <c r="H9" s="129"/>
      <c r="I9" s="130">
        <v>0</v>
      </c>
    </row>
    <row r="10" spans="1:10" x14ac:dyDescent="0.25">
      <c r="A10"/>
      <c r="B10"/>
    </row>
    <row r="11" spans="1:10" x14ac:dyDescent="0.25">
      <c r="A11"/>
      <c r="B11"/>
    </row>
    <row r="12" spans="1:10" x14ac:dyDescent="0.25">
      <c r="A12"/>
      <c r="B12"/>
    </row>
    <row r="13" spans="1:10" x14ac:dyDescent="0.25">
      <c r="A13"/>
      <c r="B13"/>
    </row>
    <row r="14" spans="1:10" x14ac:dyDescent="0.25">
      <c r="A14"/>
      <c r="B14"/>
    </row>
    <row r="15" spans="1:10" x14ac:dyDescent="0.25">
      <c r="A15"/>
      <c r="B15"/>
    </row>
    <row r="16" spans="1:10" x14ac:dyDescent="0.25">
      <c r="A16"/>
      <c r="B16"/>
    </row>
    <row r="17" spans="1:2" x14ac:dyDescent="0.25">
      <c r="A17"/>
      <c r="B17"/>
    </row>
    <row r="18" spans="1:2" x14ac:dyDescent="0.25">
      <c r="A18"/>
      <c r="B18"/>
    </row>
    <row r="19" spans="1:2" x14ac:dyDescent="0.25">
      <c r="A19"/>
      <c r="B19"/>
    </row>
    <row r="20" spans="1:2" x14ac:dyDescent="0.25">
      <c r="A20"/>
      <c r="B20"/>
    </row>
    <row r="21" spans="1:2" x14ac:dyDescent="0.25">
      <c r="A21"/>
      <c r="B21"/>
    </row>
    <row r="22" spans="1:2" x14ac:dyDescent="0.25">
      <c r="A22"/>
      <c r="B22"/>
    </row>
    <row r="23" spans="1:2" x14ac:dyDescent="0.25">
      <c r="A23"/>
      <c r="B23"/>
    </row>
    <row r="24" spans="1:2" x14ac:dyDescent="0.25">
      <c r="A24"/>
      <c r="B24"/>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ht="15.75" thickBot="1" x14ac:dyDescent="0.3">
      <c r="A370"/>
      <c r="B370"/>
    </row>
    <row r="371" spans="1:2" ht="15.75" thickBot="1" x14ac:dyDescent="0.3">
      <c r="A371"/>
      <c r="B371"/>
    </row>
    <row r="372" spans="1:2" x14ac:dyDescent="0.25">
      <c r="A372"/>
      <c r="B372"/>
    </row>
    <row r="373" spans="1:2" x14ac:dyDescent="0.25">
      <c r="A373"/>
      <c r="B373"/>
    </row>
    <row r="374" spans="1:2" x14ac:dyDescent="0.25">
      <c r="A374"/>
      <c r="B374"/>
    </row>
    <row r="375" spans="1:2" ht="15.75" thickBot="1" x14ac:dyDescent="0.3">
      <c r="A375"/>
      <c r="B375"/>
    </row>
    <row r="376" spans="1:2" ht="15.75" thickBot="1" x14ac:dyDescent="0.3">
      <c r="A376"/>
      <c r="B376"/>
    </row>
    <row r="377" spans="1:2" x14ac:dyDescent="0.25">
      <c r="A377"/>
      <c r="B377"/>
    </row>
    <row r="378" spans="1:2" ht="15.75" thickBot="1" x14ac:dyDescent="0.3">
      <c r="A378"/>
      <c r="B378"/>
    </row>
    <row r="379" spans="1:2" ht="15.75" thickBot="1" x14ac:dyDescent="0.3">
      <c r="A379"/>
      <c r="B379"/>
    </row>
    <row r="380" spans="1:2" x14ac:dyDescent="0.25">
      <c r="A380"/>
      <c r="B380"/>
    </row>
  </sheetData>
  <sheetProtection selectLockedCells="1"/>
  <mergeCells count="1">
    <mergeCell ref="A1:I1"/>
  </mergeCells>
  <pageMargins left="0.45" right="0.45" top="0.5" bottom="0.5" header="0.3" footer="0.3"/>
  <pageSetup paperSize="5" scale="68" fitToHeight="30" orientation="landscape" r:id="rId2"/>
  <headerFooter>
    <oddFooter>&amp;C&amp;"Arial,Regular"&amp;P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7"/>
  <sheetViews>
    <sheetView showGridLines="0" workbookViewId="0">
      <selection activeCell="A23" sqref="A23"/>
    </sheetView>
  </sheetViews>
  <sheetFormatPr defaultRowHeight="15" x14ac:dyDescent="0.25"/>
  <cols>
    <col min="1" max="1" width="5.140625" customWidth="1"/>
    <col min="2" max="2" width="167" customWidth="1"/>
  </cols>
  <sheetData>
    <row r="1" spans="1:2" x14ac:dyDescent="0.25">
      <c r="B1" s="161" t="s">
        <v>413</v>
      </c>
    </row>
    <row r="2" spans="1:2" x14ac:dyDescent="0.25">
      <c r="B2" s="162"/>
    </row>
    <row r="3" spans="1:2" ht="15.75" thickBot="1" x14ac:dyDescent="0.3">
      <c r="B3" s="163"/>
    </row>
    <row r="4" spans="1:2" ht="15.75" x14ac:dyDescent="0.25">
      <c r="B4" s="131"/>
    </row>
    <row r="5" spans="1:2" x14ac:dyDescent="0.25">
      <c r="A5" s="113">
        <v>1</v>
      </c>
      <c r="B5" t="s">
        <v>416</v>
      </c>
    </row>
    <row r="6" spans="1:2" x14ac:dyDescent="0.25">
      <c r="A6" s="113">
        <v>2</v>
      </c>
      <c r="B6" t="s">
        <v>408</v>
      </c>
    </row>
    <row r="7" spans="1:2" x14ac:dyDescent="0.25">
      <c r="A7" s="113"/>
      <c r="B7" t="s">
        <v>434</v>
      </c>
    </row>
    <row r="8" spans="1:2" x14ac:dyDescent="0.25">
      <c r="A8" s="113"/>
      <c r="B8" t="s">
        <v>411</v>
      </c>
    </row>
    <row r="9" spans="1:2" x14ac:dyDescent="0.25">
      <c r="A9" s="113">
        <v>3</v>
      </c>
      <c r="B9" t="s">
        <v>432</v>
      </c>
    </row>
    <row r="10" spans="1:2" x14ac:dyDescent="0.25">
      <c r="A10" s="113">
        <v>4</v>
      </c>
      <c r="B10" t="s">
        <v>409</v>
      </c>
    </row>
    <row r="11" spans="1:2" x14ac:dyDescent="0.25">
      <c r="A11" s="113"/>
      <c r="B11" t="s">
        <v>483</v>
      </c>
    </row>
    <row r="12" spans="1:2" x14ac:dyDescent="0.25">
      <c r="A12" s="113"/>
      <c r="B12" t="s">
        <v>410</v>
      </c>
    </row>
    <row r="13" spans="1:2" x14ac:dyDescent="0.25">
      <c r="A13" s="113"/>
      <c r="B13" t="s">
        <v>484</v>
      </c>
    </row>
    <row r="14" spans="1:2" x14ac:dyDescent="0.25">
      <c r="A14" s="113">
        <v>5</v>
      </c>
      <c r="B14" t="s">
        <v>433</v>
      </c>
    </row>
    <row r="15" spans="1:2" x14ac:dyDescent="0.25">
      <c r="A15" s="113"/>
      <c r="B15" t="s">
        <v>417</v>
      </c>
    </row>
    <row r="16" spans="1:2" x14ac:dyDescent="0.25">
      <c r="A16" s="113">
        <v>6</v>
      </c>
      <c r="B16" t="s">
        <v>431</v>
      </c>
    </row>
    <row r="17" spans="1:2" x14ac:dyDescent="0.25">
      <c r="A17" s="113"/>
    </row>
    <row r="18" spans="1:2" x14ac:dyDescent="0.25">
      <c r="A18" s="113"/>
    </row>
    <row r="19" spans="1:2" x14ac:dyDescent="0.25">
      <c r="A19" s="113" t="s">
        <v>412</v>
      </c>
      <c r="B19" t="s">
        <v>414</v>
      </c>
    </row>
    <row r="20" spans="1:2" x14ac:dyDescent="0.25">
      <c r="A20" s="113" t="s">
        <v>412</v>
      </c>
      <c r="B20" t="s">
        <v>415</v>
      </c>
    </row>
    <row r="21" spans="1:2" x14ac:dyDescent="0.25">
      <c r="A21" s="113"/>
    </row>
    <row r="22" spans="1:2" x14ac:dyDescent="0.25">
      <c r="A22" s="164" t="s">
        <v>487</v>
      </c>
      <c r="B22" s="164"/>
    </row>
    <row r="23" spans="1:2" x14ac:dyDescent="0.25">
      <c r="A23" s="113"/>
    </row>
    <row r="24" spans="1:2" x14ac:dyDescent="0.25">
      <c r="A24" s="113"/>
    </row>
    <row r="25" spans="1:2" x14ac:dyDescent="0.25">
      <c r="A25" s="113"/>
    </row>
    <row r="26" spans="1:2" x14ac:dyDescent="0.25">
      <c r="A26" s="113"/>
    </row>
    <row r="27" spans="1:2" x14ac:dyDescent="0.25">
      <c r="A27" s="113"/>
    </row>
  </sheetData>
  <mergeCells count="2">
    <mergeCell ref="B1:B3"/>
    <mergeCell ref="A22:B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58"/>
  <sheetViews>
    <sheetView showGridLines="0" zoomScale="90" zoomScaleNormal="90" zoomScalePageLayoutView="86" workbookViewId="0">
      <pane ySplit="5" topLeftCell="A6" activePane="bottomLeft" state="frozen"/>
      <selection pane="bottomLeft" activeCell="A6" sqref="A6"/>
    </sheetView>
  </sheetViews>
  <sheetFormatPr defaultRowHeight="14.25" x14ac:dyDescent="0.2"/>
  <cols>
    <col min="1" max="1" width="12.85546875" style="83" bestFit="1" customWidth="1"/>
    <col min="2" max="2" width="37.5703125" style="83" bestFit="1" customWidth="1"/>
    <col min="3" max="3" width="6.7109375" style="84" customWidth="1"/>
    <col min="4" max="4" width="8.7109375" style="84" customWidth="1"/>
    <col min="5" max="5" width="81.5703125" style="85" customWidth="1"/>
    <col min="6" max="6" width="10" style="85" bestFit="1" customWidth="1"/>
    <col min="7" max="7" width="9.7109375" style="86" bestFit="1" customWidth="1"/>
    <col min="8" max="8" width="12.42578125" style="86" bestFit="1" customWidth="1"/>
    <col min="9" max="9" width="15.5703125" style="88" customWidth="1"/>
    <col min="10" max="10" width="12.7109375" style="87" hidden="1" customWidth="1"/>
    <col min="11" max="11" width="12.42578125" style="85" bestFit="1" customWidth="1"/>
    <col min="12" max="12" width="11.28515625" style="85" bestFit="1" customWidth="1"/>
    <col min="13" max="13" width="11.5703125" style="85" bestFit="1" customWidth="1"/>
    <col min="14" max="16384" width="9.140625" style="85"/>
  </cols>
  <sheetData>
    <row r="1" spans="1:12" s="1" customFormat="1" ht="21" x14ac:dyDescent="0.25">
      <c r="A1" s="156" t="s">
        <v>394</v>
      </c>
      <c r="B1" s="156"/>
      <c r="C1" s="156"/>
      <c r="D1" s="156"/>
      <c r="E1" s="156"/>
      <c r="F1" s="156"/>
      <c r="G1" s="156"/>
      <c r="H1" s="156"/>
      <c r="I1" s="156"/>
      <c r="J1" s="156"/>
    </row>
    <row r="2" spans="1:12" s="1" customFormat="1" ht="21" x14ac:dyDescent="0.25">
      <c r="A2" s="157"/>
      <c r="B2" s="157"/>
      <c r="C2" s="157"/>
      <c r="D2" s="157"/>
      <c r="E2" s="157"/>
      <c r="F2" s="157"/>
      <c r="G2" s="157"/>
      <c r="H2" s="157"/>
      <c r="I2" s="157"/>
      <c r="J2" s="157"/>
    </row>
    <row r="3" spans="1:12" s="1" customFormat="1" ht="15" x14ac:dyDescent="0.25">
      <c r="A3" s="2"/>
      <c r="B3" s="2"/>
      <c r="C3" s="3"/>
      <c r="D3" s="104" t="s">
        <v>0</v>
      </c>
      <c r="E3" s="4"/>
      <c r="F3" s="5"/>
      <c r="G3" s="5"/>
      <c r="I3" s="7"/>
      <c r="J3" s="6"/>
    </row>
    <row r="4" spans="1:12" s="1" customFormat="1" ht="15" x14ac:dyDescent="0.25">
      <c r="A4" s="8"/>
      <c r="B4" s="8"/>
      <c r="C4" s="9"/>
      <c r="D4" s="10"/>
      <c r="E4" s="10"/>
      <c r="F4" s="11"/>
      <c r="G4" s="11"/>
      <c r="H4" s="14"/>
      <c r="I4" s="12" t="s">
        <v>395</v>
      </c>
      <c r="J4" s="13"/>
    </row>
    <row r="5" spans="1:12" s="23" customFormat="1" ht="12.75" x14ac:dyDescent="0.25">
      <c r="A5" s="15" t="s">
        <v>400</v>
      </c>
      <c r="B5" s="15" t="s">
        <v>397</v>
      </c>
      <c r="C5" s="16" t="s">
        <v>398</v>
      </c>
      <c r="D5" s="17" t="s">
        <v>399</v>
      </c>
      <c r="E5" s="18" t="s">
        <v>1</v>
      </c>
      <c r="F5" s="17" t="s">
        <v>2</v>
      </c>
      <c r="G5" s="19" t="s">
        <v>3</v>
      </c>
      <c r="H5" s="20" t="s">
        <v>4</v>
      </c>
      <c r="I5" s="21" t="s">
        <v>5</v>
      </c>
      <c r="J5" s="22" t="s">
        <v>6</v>
      </c>
    </row>
    <row r="6" spans="1:12" s="24" customFormat="1" ht="12.75" x14ac:dyDescent="0.2">
      <c r="A6" s="59">
        <v>1</v>
      </c>
      <c r="B6" s="59" t="s">
        <v>7</v>
      </c>
      <c r="C6" s="89">
        <v>1</v>
      </c>
      <c r="D6" s="89">
        <v>108.03</v>
      </c>
      <c r="E6" s="90" t="s">
        <v>8</v>
      </c>
      <c r="F6" s="89" t="s">
        <v>396</v>
      </c>
      <c r="G6" s="91">
        <v>1</v>
      </c>
      <c r="H6" s="92">
        <v>35000</v>
      </c>
      <c r="I6" s="93">
        <f>IF(G6*H6&gt;0,G6*H6,"")</f>
        <v>35000</v>
      </c>
      <c r="J6" s="94" t="s">
        <v>10</v>
      </c>
    </row>
    <row r="7" spans="1:12" s="24" customFormat="1" ht="12.75" x14ac:dyDescent="0.2">
      <c r="A7" s="59">
        <v>1</v>
      </c>
      <c r="B7" s="59" t="s">
        <v>7</v>
      </c>
      <c r="C7" s="29">
        <v>2</v>
      </c>
      <c r="D7" s="29">
        <v>201</v>
      </c>
      <c r="E7" s="30" t="s">
        <v>11</v>
      </c>
      <c r="F7" s="89" t="s">
        <v>396</v>
      </c>
      <c r="G7" s="25">
        <v>1</v>
      </c>
      <c r="H7" s="31">
        <v>5000</v>
      </c>
      <c r="I7" s="93">
        <f t="shared" ref="I7:I70" si="0">IF(G7*H7&gt;0,G7*H7,"")</f>
        <v>5000</v>
      </c>
      <c r="J7" s="61" t="s">
        <v>10</v>
      </c>
    </row>
    <row r="8" spans="1:12" s="24" customFormat="1" ht="12.75" x14ac:dyDescent="0.2">
      <c r="A8" s="59">
        <v>1</v>
      </c>
      <c r="B8" s="59" t="s">
        <v>7</v>
      </c>
      <c r="C8" s="29">
        <v>3</v>
      </c>
      <c r="D8" s="29">
        <v>201</v>
      </c>
      <c r="E8" s="30" t="s">
        <v>12</v>
      </c>
      <c r="F8" s="29" t="s">
        <v>13</v>
      </c>
      <c r="G8" s="25">
        <v>1</v>
      </c>
      <c r="H8" s="31">
        <v>500</v>
      </c>
      <c r="I8" s="93">
        <f t="shared" si="0"/>
        <v>500</v>
      </c>
      <c r="J8" s="32">
        <v>1</v>
      </c>
    </row>
    <row r="9" spans="1:12" s="24" customFormat="1" ht="12.75" x14ac:dyDescent="0.2">
      <c r="A9" s="59">
        <v>1</v>
      </c>
      <c r="B9" s="59" t="s">
        <v>7</v>
      </c>
      <c r="C9" s="29">
        <v>4</v>
      </c>
      <c r="D9" s="29">
        <v>201</v>
      </c>
      <c r="E9" s="30" t="s">
        <v>14</v>
      </c>
      <c r="F9" s="29" t="s">
        <v>13</v>
      </c>
      <c r="G9" s="25">
        <v>1</v>
      </c>
      <c r="H9" s="31">
        <v>1000</v>
      </c>
      <c r="I9" s="93">
        <f t="shared" si="0"/>
        <v>1000</v>
      </c>
      <c r="J9" s="32">
        <v>1</v>
      </c>
      <c r="K9" s="27"/>
      <c r="L9" s="28"/>
    </row>
    <row r="10" spans="1:12" s="24" customFormat="1" ht="12.75" x14ac:dyDescent="0.2">
      <c r="A10" s="59">
        <v>1</v>
      </c>
      <c r="B10" s="59" t="s">
        <v>7</v>
      </c>
      <c r="C10" s="29">
        <v>5</v>
      </c>
      <c r="D10" s="29">
        <v>201</v>
      </c>
      <c r="E10" s="30" t="s">
        <v>15</v>
      </c>
      <c r="F10" s="29" t="s">
        <v>13</v>
      </c>
      <c r="G10" s="25">
        <v>1</v>
      </c>
      <c r="H10" s="31">
        <v>1500</v>
      </c>
      <c r="I10" s="93">
        <f t="shared" si="0"/>
        <v>1500</v>
      </c>
      <c r="J10" s="32">
        <v>1</v>
      </c>
      <c r="K10" s="27"/>
      <c r="L10" s="28"/>
    </row>
    <row r="11" spans="1:12" s="24" customFormat="1" ht="12.75" x14ac:dyDescent="0.2">
      <c r="A11" s="59">
        <v>1</v>
      </c>
      <c r="B11" s="59" t="s">
        <v>7</v>
      </c>
      <c r="C11" s="29">
        <v>6</v>
      </c>
      <c r="D11" s="29">
        <v>202</v>
      </c>
      <c r="E11" s="30" t="s">
        <v>16</v>
      </c>
      <c r="F11" s="29" t="s">
        <v>13</v>
      </c>
      <c r="G11" s="25">
        <v>1</v>
      </c>
      <c r="H11" s="31">
        <v>300</v>
      </c>
      <c r="I11" s="93">
        <f t="shared" si="0"/>
        <v>300</v>
      </c>
      <c r="J11" s="32">
        <v>1</v>
      </c>
      <c r="K11" s="27"/>
      <c r="L11" s="28"/>
    </row>
    <row r="12" spans="1:12" s="24" customFormat="1" ht="12.75" x14ac:dyDescent="0.2">
      <c r="A12" s="59">
        <v>1</v>
      </c>
      <c r="B12" s="59" t="s">
        <v>7</v>
      </c>
      <c r="C12" s="29">
        <v>7</v>
      </c>
      <c r="D12" s="29">
        <v>202</v>
      </c>
      <c r="E12" s="30" t="s">
        <v>17</v>
      </c>
      <c r="F12" s="29" t="s">
        <v>18</v>
      </c>
      <c r="G12" s="25">
        <v>562</v>
      </c>
      <c r="H12" s="31">
        <v>6</v>
      </c>
      <c r="I12" s="93">
        <f t="shared" si="0"/>
        <v>3372</v>
      </c>
      <c r="J12" s="32">
        <v>360</v>
      </c>
      <c r="K12" s="27"/>
      <c r="L12" s="28"/>
    </row>
    <row r="13" spans="1:12" s="24" customFormat="1" ht="12.75" x14ac:dyDescent="0.2">
      <c r="A13" s="59">
        <v>1</v>
      </c>
      <c r="B13" s="59" t="s">
        <v>7</v>
      </c>
      <c r="C13" s="29">
        <v>8</v>
      </c>
      <c r="D13" s="29">
        <v>202</v>
      </c>
      <c r="E13" s="30" t="s">
        <v>19</v>
      </c>
      <c r="F13" s="29" t="s">
        <v>18</v>
      </c>
      <c r="G13" s="25">
        <v>46</v>
      </c>
      <c r="H13" s="31">
        <v>25</v>
      </c>
      <c r="I13" s="93">
        <f t="shared" si="0"/>
        <v>1150</v>
      </c>
      <c r="J13" s="32">
        <v>0</v>
      </c>
      <c r="K13" s="27"/>
      <c r="L13" s="28"/>
    </row>
    <row r="14" spans="1:12" s="24" customFormat="1" ht="12.75" x14ac:dyDescent="0.2">
      <c r="A14" s="59">
        <v>1</v>
      </c>
      <c r="B14" s="59" t="s">
        <v>7</v>
      </c>
      <c r="C14" s="29">
        <v>9</v>
      </c>
      <c r="D14" s="29">
        <v>202</v>
      </c>
      <c r="E14" s="30" t="s">
        <v>20</v>
      </c>
      <c r="F14" s="29" t="s">
        <v>18</v>
      </c>
      <c r="G14" s="25">
        <v>1025</v>
      </c>
      <c r="H14" s="31">
        <v>25</v>
      </c>
      <c r="I14" s="93">
        <f t="shared" si="0"/>
        <v>25625</v>
      </c>
      <c r="J14" s="32" t="e">
        <f>G14*#REF!</f>
        <v>#REF!</v>
      </c>
      <c r="K14" s="27"/>
      <c r="L14" s="28"/>
    </row>
    <row r="15" spans="1:12" s="24" customFormat="1" ht="12.75" x14ac:dyDescent="0.2">
      <c r="A15" s="59">
        <v>1</v>
      </c>
      <c r="B15" s="59" t="s">
        <v>7</v>
      </c>
      <c r="C15" s="29">
        <v>10</v>
      </c>
      <c r="D15" s="29">
        <v>202</v>
      </c>
      <c r="E15" s="30" t="s">
        <v>21</v>
      </c>
      <c r="F15" s="29" t="s">
        <v>22</v>
      </c>
      <c r="G15" s="25">
        <v>2205</v>
      </c>
      <c r="H15" s="31">
        <v>24</v>
      </c>
      <c r="I15" s="93">
        <f t="shared" si="0"/>
        <v>52920</v>
      </c>
      <c r="J15" s="32" t="e">
        <f>#REF!*G15</f>
        <v>#REF!</v>
      </c>
      <c r="K15" s="27"/>
      <c r="L15" s="28"/>
    </row>
    <row r="16" spans="1:12" s="24" customFormat="1" ht="12.75" x14ac:dyDescent="0.2">
      <c r="A16" s="59">
        <v>1</v>
      </c>
      <c r="B16" s="59" t="s">
        <v>7</v>
      </c>
      <c r="C16" s="29">
        <v>11</v>
      </c>
      <c r="D16" s="29">
        <v>202</v>
      </c>
      <c r="E16" s="30" t="s">
        <v>23</v>
      </c>
      <c r="F16" s="29" t="s">
        <v>24</v>
      </c>
      <c r="G16" s="25">
        <v>3823</v>
      </c>
      <c r="H16" s="31">
        <v>3.5</v>
      </c>
      <c r="I16" s="93">
        <f t="shared" si="0"/>
        <v>13380.5</v>
      </c>
      <c r="J16" s="32" t="e">
        <f>#REF!*G16</f>
        <v>#REF!</v>
      </c>
      <c r="K16" s="27"/>
      <c r="L16" s="28"/>
    </row>
    <row r="17" spans="1:12" s="24" customFormat="1" ht="12.75" x14ac:dyDescent="0.2">
      <c r="A17" s="59">
        <v>1</v>
      </c>
      <c r="B17" s="59" t="s">
        <v>7</v>
      </c>
      <c r="C17" s="29">
        <v>12</v>
      </c>
      <c r="D17" s="29">
        <v>202</v>
      </c>
      <c r="E17" s="30" t="s">
        <v>25</v>
      </c>
      <c r="F17" s="29" t="s">
        <v>24</v>
      </c>
      <c r="G17" s="25">
        <v>8009</v>
      </c>
      <c r="H17" s="31">
        <v>5</v>
      </c>
      <c r="I17" s="93">
        <f t="shared" si="0"/>
        <v>40045</v>
      </c>
      <c r="J17" s="32" t="e">
        <f>#REF!*G17</f>
        <v>#REF!</v>
      </c>
      <c r="K17" s="27"/>
      <c r="L17" s="28"/>
    </row>
    <row r="18" spans="1:12" s="24" customFormat="1" ht="12.75" x14ac:dyDescent="0.2">
      <c r="A18" s="59">
        <v>1</v>
      </c>
      <c r="B18" s="59" t="s">
        <v>7</v>
      </c>
      <c r="C18" s="29">
        <v>13</v>
      </c>
      <c r="D18" s="29">
        <v>202</v>
      </c>
      <c r="E18" s="30" t="s">
        <v>26</v>
      </c>
      <c r="F18" s="29" t="s">
        <v>27</v>
      </c>
      <c r="G18" s="25">
        <v>115</v>
      </c>
      <c r="H18" s="31">
        <v>5</v>
      </c>
      <c r="I18" s="93">
        <f t="shared" si="0"/>
        <v>575</v>
      </c>
      <c r="J18" s="32" t="e">
        <f>#REF!*G18</f>
        <v>#REF!</v>
      </c>
      <c r="K18" s="27"/>
      <c r="L18" s="28"/>
    </row>
    <row r="19" spans="1:12" s="24" customFormat="1" ht="12.75" x14ac:dyDescent="0.2">
      <c r="A19" s="59">
        <v>1</v>
      </c>
      <c r="B19" s="59" t="s">
        <v>7</v>
      </c>
      <c r="C19" s="29">
        <v>14</v>
      </c>
      <c r="D19" s="29">
        <v>202</v>
      </c>
      <c r="E19" s="30" t="s">
        <v>28</v>
      </c>
      <c r="F19" s="29" t="s">
        <v>13</v>
      </c>
      <c r="G19" s="25">
        <v>2</v>
      </c>
      <c r="H19" s="31">
        <v>750</v>
      </c>
      <c r="I19" s="93">
        <f t="shared" si="0"/>
        <v>1500</v>
      </c>
      <c r="J19" s="32">
        <v>0</v>
      </c>
      <c r="K19" s="27"/>
      <c r="L19" s="28"/>
    </row>
    <row r="20" spans="1:12" s="24" customFormat="1" ht="12.75" x14ac:dyDescent="0.2">
      <c r="A20" s="59">
        <v>1</v>
      </c>
      <c r="B20" s="59" t="s">
        <v>7</v>
      </c>
      <c r="C20" s="29">
        <v>15</v>
      </c>
      <c r="D20" s="29">
        <v>202</v>
      </c>
      <c r="E20" s="30" t="s">
        <v>29</v>
      </c>
      <c r="F20" s="89" t="s">
        <v>396</v>
      </c>
      <c r="G20" s="25">
        <v>1</v>
      </c>
      <c r="H20" s="31">
        <v>5000</v>
      </c>
      <c r="I20" s="93">
        <f t="shared" si="0"/>
        <v>5000</v>
      </c>
      <c r="J20" s="61" t="s">
        <v>10</v>
      </c>
      <c r="K20" s="27"/>
      <c r="L20" s="28"/>
    </row>
    <row r="21" spans="1:12" s="24" customFormat="1" ht="12.75" x14ac:dyDescent="0.2">
      <c r="A21" s="59">
        <v>1</v>
      </c>
      <c r="B21" s="59" t="s">
        <v>7</v>
      </c>
      <c r="C21" s="29">
        <v>16</v>
      </c>
      <c r="D21" s="29">
        <v>202</v>
      </c>
      <c r="E21" s="30" t="s">
        <v>30</v>
      </c>
      <c r="F21" s="29" t="s">
        <v>13</v>
      </c>
      <c r="G21" s="25">
        <v>3</v>
      </c>
      <c r="H21" s="31">
        <v>1000</v>
      </c>
      <c r="I21" s="93">
        <f t="shared" si="0"/>
        <v>3000</v>
      </c>
      <c r="J21" s="32" t="e">
        <f>#REF!*G21</f>
        <v>#REF!</v>
      </c>
      <c r="K21" s="27"/>
      <c r="L21" s="28"/>
    </row>
    <row r="22" spans="1:12" s="24" customFormat="1" ht="12.75" x14ac:dyDescent="0.2">
      <c r="A22" s="59">
        <v>1</v>
      </c>
      <c r="B22" s="59" t="s">
        <v>7</v>
      </c>
      <c r="C22" s="29">
        <v>17</v>
      </c>
      <c r="D22" s="29">
        <v>202</v>
      </c>
      <c r="E22" s="30" t="s">
        <v>31</v>
      </c>
      <c r="F22" s="29" t="s">
        <v>32</v>
      </c>
      <c r="G22" s="25">
        <v>500</v>
      </c>
      <c r="H22" s="31">
        <v>100</v>
      </c>
      <c r="I22" s="93">
        <f t="shared" si="0"/>
        <v>50000</v>
      </c>
      <c r="J22" s="32" t="e">
        <f>#REF!*G22</f>
        <v>#REF!</v>
      </c>
      <c r="K22" s="27"/>
      <c r="L22" s="28"/>
    </row>
    <row r="23" spans="1:12" s="24" customFormat="1" ht="12.75" x14ac:dyDescent="0.2">
      <c r="A23" s="59">
        <v>1</v>
      </c>
      <c r="B23" s="59" t="s">
        <v>7</v>
      </c>
      <c r="C23" s="29">
        <v>18</v>
      </c>
      <c r="D23" s="29">
        <v>202</v>
      </c>
      <c r="E23" s="30" t="s">
        <v>33</v>
      </c>
      <c r="F23" s="29" t="s">
        <v>32</v>
      </c>
      <c r="G23" s="25">
        <v>500</v>
      </c>
      <c r="H23" s="31">
        <v>100</v>
      </c>
      <c r="I23" s="93">
        <f t="shared" si="0"/>
        <v>50000</v>
      </c>
      <c r="J23" s="32" t="e">
        <f>#REF!*G23</f>
        <v>#REF!</v>
      </c>
      <c r="K23" s="27"/>
      <c r="L23" s="28"/>
    </row>
    <row r="24" spans="1:12" s="24" customFormat="1" ht="12.75" x14ac:dyDescent="0.2">
      <c r="A24" s="59">
        <v>1</v>
      </c>
      <c r="B24" s="59" t="s">
        <v>7</v>
      </c>
      <c r="C24" s="29">
        <v>19</v>
      </c>
      <c r="D24" s="29">
        <v>202</v>
      </c>
      <c r="E24" s="30" t="s">
        <v>34</v>
      </c>
      <c r="F24" s="29" t="s">
        <v>13</v>
      </c>
      <c r="G24" s="25">
        <v>18</v>
      </c>
      <c r="H24" s="31">
        <v>950</v>
      </c>
      <c r="I24" s="93">
        <f t="shared" si="0"/>
        <v>17100</v>
      </c>
      <c r="J24" s="32">
        <v>0</v>
      </c>
      <c r="K24" s="27"/>
      <c r="L24" s="28"/>
    </row>
    <row r="25" spans="1:12" s="24" customFormat="1" ht="12.75" x14ac:dyDescent="0.2">
      <c r="A25" s="59">
        <v>1</v>
      </c>
      <c r="B25" s="59" t="s">
        <v>7</v>
      </c>
      <c r="C25" s="29">
        <v>20</v>
      </c>
      <c r="D25" s="29">
        <v>202</v>
      </c>
      <c r="E25" s="30" t="s">
        <v>35</v>
      </c>
      <c r="F25" s="29" t="s">
        <v>13</v>
      </c>
      <c r="G25" s="25">
        <v>3</v>
      </c>
      <c r="H25" s="31">
        <v>950</v>
      </c>
      <c r="I25" s="93">
        <f t="shared" si="0"/>
        <v>2850</v>
      </c>
      <c r="J25" s="32">
        <v>0</v>
      </c>
      <c r="K25" s="27"/>
      <c r="L25" s="28"/>
    </row>
    <row r="26" spans="1:12" s="24" customFormat="1" ht="12.75" x14ac:dyDescent="0.2">
      <c r="A26" s="59">
        <v>1</v>
      </c>
      <c r="B26" s="59" t="s">
        <v>7</v>
      </c>
      <c r="C26" s="29">
        <v>21</v>
      </c>
      <c r="D26" s="29">
        <v>202</v>
      </c>
      <c r="E26" s="30" t="s">
        <v>36</v>
      </c>
      <c r="F26" s="29" t="s">
        <v>13</v>
      </c>
      <c r="G26" s="25">
        <v>14</v>
      </c>
      <c r="H26" s="31">
        <v>600</v>
      </c>
      <c r="I26" s="93">
        <f t="shared" si="0"/>
        <v>8400</v>
      </c>
      <c r="J26" s="32" t="e">
        <f>G26*#REF!</f>
        <v>#REF!</v>
      </c>
      <c r="K26" s="27"/>
      <c r="L26" s="28"/>
    </row>
    <row r="27" spans="1:12" s="24" customFormat="1" ht="12.75" x14ac:dyDescent="0.2">
      <c r="A27" s="59">
        <v>1</v>
      </c>
      <c r="B27" s="59" t="s">
        <v>7</v>
      </c>
      <c r="C27" s="29">
        <v>22</v>
      </c>
      <c r="D27" s="29">
        <v>202</v>
      </c>
      <c r="E27" s="30" t="s">
        <v>37</v>
      </c>
      <c r="F27" s="29" t="s">
        <v>13</v>
      </c>
      <c r="G27" s="25">
        <v>8</v>
      </c>
      <c r="H27" s="31">
        <v>600</v>
      </c>
      <c r="I27" s="93">
        <f t="shared" si="0"/>
        <v>4800</v>
      </c>
      <c r="J27" s="32" t="e">
        <f>G27*#REF!</f>
        <v>#REF!</v>
      </c>
      <c r="K27" s="27"/>
      <c r="L27" s="28"/>
    </row>
    <row r="28" spans="1:12" s="24" customFormat="1" ht="12.75" x14ac:dyDescent="0.2">
      <c r="A28" s="59">
        <v>1</v>
      </c>
      <c r="B28" s="59" t="s">
        <v>7</v>
      </c>
      <c r="C28" s="29">
        <v>23</v>
      </c>
      <c r="D28" s="29">
        <v>202</v>
      </c>
      <c r="E28" s="30" t="s">
        <v>38</v>
      </c>
      <c r="F28" s="29" t="s">
        <v>13</v>
      </c>
      <c r="G28" s="25">
        <v>2</v>
      </c>
      <c r="H28" s="31">
        <v>3000</v>
      </c>
      <c r="I28" s="93">
        <f t="shared" si="0"/>
        <v>6000</v>
      </c>
      <c r="J28" s="32">
        <v>0</v>
      </c>
      <c r="K28" s="27"/>
      <c r="L28" s="28"/>
    </row>
    <row r="29" spans="1:12" s="24" customFormat="1" ht="12.75" x14ac:dyDescent="0.2">
      <c r="A29" s="59">
        <v>1</v>
      </c>
      <c r="B29" s="59" t="s">
        <v>7</v>
      </c>
      <c r="C29" s="29">
        <v>24</v>
      </c>
      <c r="D29" s="29">
        <v>202</v>
      </c>
      <c r="E29" s="30" t="s">
        <v>39</v>
      </c>
      <c r="F29" s="29" t="s">
        <v>13</v>
      </c>
      <c r="G29" s="25">
        <v>6</v>
      </c>
      <c r="H29" s="31">
        <v>600</v>
      </c>
      <c r="I29" s="93">
        <f t="shared" si="0"/>
        <v>3600</v>
      </c>
      <c r="J29" s="32">
        <v>3</v>
      </c>
      <c r="K29" s="27"/>
      <c r="L29" s="28"/>
    </row>
    <row r="30" spans="1:12" s="24" customFormat="1" ht="12.75" x14ac:dyDescent="0.2">
      <c r="A30" s="59">
        <v>1</v>
      </c>
      <c r="B30" s="59" t="s">
        <v>7</v>
      </c>
      <c r="C30" s="29">
        <v>25</v>
      </c>
      <c r="D30" s="29">
        <v>202</v>
      </c>
      <c r="E30" s="30" t="s">
        <v>40</v>
      </c>
      <c r="F30" s="29" t="s">
        <v>13</v>
      </c>
      <c r="G30" s="25">
        <v>2</v>
      </c>
      <c r="H30" s="31">
        <v>600</v>
      </c>
      <c r="I30" s="93">
        <f t="shared" si="0"/>
        <v>1200</v>
      </c>
      <c r="J30" s="32">
        <v>2</v>
      </c>
      <c r="K30" s="27"/>
      <c r="L30" s="28"/>
    </row>
    <row r="31" spans="1:12" s="24" customFormat="1" ht="12.75" x14ac:dyDescent="0.2">
      <c r="A31" s="59">
        <v>1</v>
      </c>
      <c r="B31" s="59" t="s">
        <v>7</v>
      </c>
      <c r="C31" s="29">
        <v>26</v>
      </c>
      <c r="D31" s="29">
        <v>202</v>
      </c>
      <c r="E31" s="30" t="s">
        <v>41</v>
      </c>
      <c r="F31" s="29" t="s">
        <v>13</v>
      </c>
      <c r="G31" s="25">
        <v>2</v>
      </c>
      <c r="H31" s="31">
        <v>3000</v>
      </c>
      <c r="I31" s="93">
        <f t="shared" si="0"/>
        <v>6000</v>
      </c>
      <c r="J31" s="32">
        <v>0</v>
      </c>
      <c r="K31" s="27"/>
      <c r="L31" s="28"/>
    </row>
    <row r="32" spans="1:12" s="24" customFormat="1" ht="12.75" x14ac:dyDescent="0.2">
      <c r="A32" s="59">
        <v>1</v>
      </c>
      <c r="B32" s="59" t="s">
        <v>7</v>
      </c>
      <c r="C32" s="29">
        <v>27</v>
      </c>
      <c r="D32" s="29">
        <v>202</v>
      </c>
      <c r="E32" s="30" t="s">
        <v>42</v>
      </c>
      <c r="F32" s="29" t="s">
        <v>18</v>
      </c>
      <c r="G32" s="25">
        <v>50</v>
      </c>
      <c r="H32" s="31">
        <v>500</v>
      </c>
      <c r="I32" s="93">
        <f t="shared" si="0"/>
        <v>25000</v>
      </c>
      <c r="J32" s="32">
        <v>0</v>
      </c>
      <c r="K32" s="27"/>
      <c r="L32" s="28"/>
    </row>
    <row r="33" spans="1:12" s="24" customFormat="1" ht="12.75" x14ac:dyDescent="0.2">
      <c r="A33" s="59">
        <v>1</v>
      </c>
      <c r="B33" s="59" t="s">
        <v>7</v>
      </c>
      <c r="C33" s="29">
        <v>28</v>
      </c>
      <c r="D33" s="29">
        <v>202</v>
      </c>
      <c r="E33" s="30" t="s">
        <v>43</v>
      </c>
      <c r="F33" s="29" t="s">
        <v>32</v>
      </c>
      <c r="G33" s="25">
        <v>5</v>
      </c>
      <c r="H33" s="31">
        <v>500</v>
      </c>
      <c r="I33" s="93">
        <f t="shared" si="0"/>
        <v>2500</v>
      </c>
      <c r="J33" s="32">
        <v>0</v>
      </c>
      <c r="K33" s="27"/>
      <c r="L33" s="28"/>
    </row>
    <row r="34" spans="1:12" s="24" customFormat="1" ht="12.75" x14ac:dyDescent="0.2">
      <c r="A34" s="59">
        <v>1</v>
      </c>
      <c r="B34" s="59" t="s">
        <v>7</v>
      </c>
      <c r="C34" s="29">
        <v>29</v>
      </c>
      <c r="D34" s="29">
        <v>202</v>
      </c>
      <c r="E34" s="30" t="s">
        <v>44</v>
      </c>
      <c r="F34" s="29" t="s">
        <v>18</v>
      </c>
      <c r="G34" s="25">
        <v>2762</v>
      </c>
      <c r="H34" s="31">
        <v>26</v>
      </c>
      <c r="I34" s="93">
        <f t="shared" si="0"/>
        <v>71812</v>
      </c>
      <c r="J34" s="32">
        <v>0</v>
      </c>
      <c r="K34" s="27"/>
      <c r="L34" s="28"/>
    </row>
    <row r="35" spans="1:12" s="24" customFormat="1" ht="12.75" x14ac:dyDescent="0.2">
      <c r="A35" s="59">
        <v>1</v>
      </c>
      <c r="B35" s="59" t="s">
        <v>7</v>
      </c>
      <c r="C35" s="29">
        <v>30</v>
      </c>
      <c r="D35" s="29">
        <v>202</v>
      </c>
      <c r="E35" s="30" t="s">
        <v>45</v>
      </c>
      <c r="F35" s="29" t="s">
        <v>18</v>
      </c>
      <c r="G35" s="25">
        <v>1397</v>
      </c>
      <c r="H35" s="31">
        <v>48</v>
      </c>
      <c r="I35" s="93">
        <f t="shared" si="0"/>
        <v>67056</v>
      </c>
      <c r="J35" s="32">
        <v>0</v>
      </c>
      <c r="K35" s="27"/>
      <c r="L35" s="28"/>
    </row>
    <row r="36" spans="1:12" s="24" customFormat="1" ht="12.75" x14ac:dyDescent="0.2">
      <c r="A36" s="59">
        <v>1</v>
      </c>
      <c r="B36" s="59" t="s">
        <v>7</v>
      </c>
      <c r="C36" s="29">
        <v>31</v>
      </c>
      <c r="D36" s="29">
        <v>202</v>
      </c>
      <c r="E36" s="30" t="s">
        <v>46</v>
      </c>
      <c r="F36" s="29" t="s">
        <v>18</v>
      </c>
      <c r="G36" s="25">
        <v>500</v>
      </c>
      <c r="H36" s="31">
        <v>35</v>
      </c>
      <c r="I36" s="93">
        <f t="shared" si="0"/>
        <v>17500</v>
      </c>
      <c r="J36" s="32">
        <v>0</v>
      </c>
      <c r="K36" s="27"/>
      <c r="L36" s="28"/>
    </row>
    <row r="37" spans="1:12" s="24" customFormat="1" ht="12.75" x14ac:dyDescent="0.2">
      <c r="A37" s="59">
        <v>1</v>
      </c>
      <c r="B37" s="59" t="s">
        <v>7</v>
      </c>
      <c r="C37" s="29">
        <v>32</v>
      </c>
      <c r="D37" s="29">
        <v>202</v>
      </c>
      <c r="E37" s="30" t="s">
        <v>47</v>
      </c>
      <c r="F37" s="29" t="s">
        <v>18</v>
      </c>
      <c r="G37" s="25">
        <v>308</v>
      </c>
      <c r="H37" s="31">
        <v>35</v>
      </c>
      <c r="I37" s="93">
        <f t="shared" si="0"/>
        <v>10780</v>
      </c>
      <c r="J37" s="32">
        <v>0</v>
      </c>
      <c r="K37" s="27"/>
      <c r="L37" s="28"/>
    </row>
    <row r="38" spans="1:12" s="24" customFormat="1" ht="12.75" x14ac:dyDescent="0.2">
      <c r="A38" s="59">
        <v>1</v>
      </c>
      <c r="B38" s="59" t="s">
        <v>7</v>
      </c>
      <c r="C38" s="29">
        <v>33</v>
      </c>
      <c r="D38" s="29">
        <v>202</v>
      </c>
      <c r="E38" s="30" t="s">
        <v>48</v>
      </c>
      <c r="F38" s="29" t="s">
        <v>18</v>
      </c>
      <c r="G38" s="25">
        <v>70</v>
      </c>
      <c r="H38" s="31">
        <v>35</v>
      </c>
      <c r="I38" s="93">
        <f t="shared" si="0"/>
        <v>2450</v>
      </c>
      <c r="J38" s="32">
        <v>0</v>
      </c>
      <c r="K38" s="27"/>
      <c r="L38" s="28"/>
    </row>
    <row r="39" spans="1:12" s="24" customFormat="1" ht="12.75" x14ac:dyDescent="0.2">
      <c r="A39" s="59">
        <v>1</v>
      </c>
      <c r="B39" s="59" t="s">
        <v>7</v>
      </c>
      <c r="C39" s="29">
        <v>34</v>
      </c>
      <c r="D39" s="29">
        <v>202</v>
      </c>
      <c r="E39" s="30" t="s">
        <v>49</v>
      </c>
      <c r="F39" s="29" t="s">
        <v>18</v>
      </c>
      <c r="G39" s="25">
        <v>678</v>
      </c>
      <c r="H39" s="31">
        <v>35</v>
      </c>
      <c r="I39" s="93">
        <f t="shared" si="0"/>
        <v>23730</v>
      </c>
      <c r="J39" s="32">
        <v>0</v>
      </c>
      <c r="K39" s="27"/>
      <c r="L39" s="28"/>
    </row>
    <row r="40" spans="1:12" s="24" customFormat="1" ht="12.75" x14ac:dyDescent="0.2">
      <c r="A40" s="59">
        <v>1</v>
      </c>
      <c r="B40" s="59" t="s">
        <v>7</v>
      </c>
      <c r="C40" s="29">
        <v>35</v>
      </c>
      <c r="D40" s="29">
        <v>202</v>
      </c>
      <c r="E40" s="30" t="s">
        <v>50</v>
      </c>
      <c r="F40" s="29" t="s">
        <v>18</v>
      </c>
      <c r="G40" s="25">
        <v>1890</v>
      </c>
      <c r="H40" s="31">
        <v>35</v>
      </c>
      <c r="I40" s="93">
        <f t="shared" si="0"/>
        <v>66150</v>
      </c>
      <c r="J40" s="32">
        <v>0</v>
      </c>
      <c r="K40" s="27"/>
      <c r="L40" s="28"/>
    </row>
    <row r="41" spans="1:12" s="24" customFormat="1" ht="12.75" x14ac:dyDescent="0.2">
      <c r="A41" s="59">
        <v>1</v>
      </c>
      <c r="B41" s="59" t="s">
        <v>7</v>
      </c>
      <c r="C41" s="29">
        <v>36</v>
      </c>
      <c r="D41" s="29">
        <v>202</v>
      </c>
      <c r="E41" s="30" t="s">
        <v>51</v>
      </c>
      <c r="F41" s="29" t="s">
        <v>13</v>
      </c>
      <c r="G41" s="25">
        <v>27</v>
      </c>
      <c r="H41" s="31">
        <v>400</v>
      </c>
      <c r="I41" s="93">
        <f t="shared" si="0"/>
        <v>10800</v>
      </c>
      <c r="J41" s="32">
        <v>27</v>
      </c>
      <c r="K41" s="27"/>
      <c r="L41" s="28"/>
    </row>
    <row r="42" spans="1:12" s="24" customFormat="1" ht="12.75" x14ac:dyDescent="0.2">
      <c r="A42" s="59">
        <v>1</v>
      </c>
      <c r="B42" s="59" t="s">
        <v>7</v>
      </c>
      <c r="C42" s="29">
        <v>37</v>
      </c>
      <c r="D42" s="29">
        <v>202</v>
      </c>
      <c r="E42" s="30" t="s">
        <v>52</v>
      </c>
      <c r="F42" s="29" t="s">
        <v>18</v>
      </c>
      <c r="G42" s="25">
        <v>70</v>
      </c>
      <c r="H42" s="31">
        <v>40</v>
      </c>
      <c r="I42" s="93">
        <f t="shared" si="0"/>
        <v>2800</v>
      </c>
      <c r="J42" s="32">
        <v>70</v>
      </c>
      <c r="K42" s="27"/>
      <c r="L42" s="28"/>
    </row>
    <row r="43" spans="1:12" s="24" customFormat="1" ht="12.75" x14ac:dyDescent="0.2">
      <c r="A43" s="59">
        <v>1</v>
      </c>
      <c r="B43" s="59" t="s">
        <v>7</v>
      </c>
      <c r="C43" s="29">
        <v>38</v>
      </c>
      <c r="D43" s="29">
        <v>202</v>
      </c>
      <c r="E43" s="30" t="s">
        <v>53</v>
      </c>
      <c r="F43" s="29" t="s">
        <v>18</v>
      </c>
      <c r="G43" s="25">
        <v>45</v>
      </c>
      <c r="H43" s="31">
        <v>40</v>
      </c>
      <c r="I43" s="93">
        <f t="shared" si="0"/>
        <v>1800</v>
      </c>
      <c r="J43" s="32">
        <v>45</v>
      </c>
      <c r="K43" s="27"/>
      <c r="L43" s="28"/>
    </row>
    <row r="44" spans="1:12" s="24" customFormat="1" ht="12.75" x14ac:dyDescent="0.2">
      <c r="A44" s="59">
        <v>1</v>
      </c>
      <c r="B44" s="59" t="s">
        <v>7</v>
      </c>
      <c r="C44" s="29">
        <v>39</v>
      </c>
      <c r="D44" s="29">
        <v>202</v>
      </c>
      <c r="E44" s="30" t="s">
        <v>54</v>
      </c>
      <c r="F44" s="29" t="s">
        <v>18</v>
      </c>
      <c r="G44" s="25">
        <v>100</v>
      </c>
      <c r="H44" s="31">
        <v>20</v>
      </c>
      <c r="I44" s="93">
        <f t="shared" si="0"/>
        <v>2000</v>
      </c>
      <c r="J44" s="32">
        <v>100</v>
      </c>
      <c r="K44" s="27"/>
      <c r="L44" s="28"/>
    </row>
    <row r="45" spans="1:12" s="24" customFormat="1" ht="12.75" x14ac:dyDescent="0.2">
      <c r="A45" s="59">
        <v>1</v>
      </c>
      <c r="B45" s="59" t="s">
        <v>7</v>
      </c>
      <c r="C45" s="29">
        <v>40</v>
      </c>
      <c r="D45" s="29">
        <v>202</v>
      </c>
      <c r="E45" s="30" t="s">
        <v>55</v>
      </c>
      <c r="F45" s="29" t="s">
        <v>18</v>
      </c>
      <c r="G45" s="25">
        <v>20</v>
      </c>
      <c r="H45" s="31">
        <v>20</v>
      </c>
      <c r="I45" s="93">
        <f t="shared" si="0"/>
        <v>400</v>
      </c>
      <c r="J45" s="32">
        <v>20</v>
      </c>
      <c r="K45" s="27"/>
      <c r="L45" s="28"/>
    </row>
    <row r="46" spans="1:12" s="24" customFormat="1" ht="12.75" x14ac:dyDescent="0.2">
      <c r="A46" s="59">
        <v>1</v>
      </c>
      <c r="B46" s="59" t="s">
        <v>7</v>
      </c>
      <c r="C46" s="29">
        <v>41</v>
      </c>
      <c r="D46" s="29">
        <v>202</v>
      </c>
      <c r="E46" s="30" t="s">
        <v>56</v>
      </c>
      <c r="F46" s="29" t="s">
        <v>18</v>
      </c>
      <c r="G46" s="25">
        <v>1126</v>
      </c>
      <c r="H46" s="31">
        <v>20</v>
      </c>
      <c r="I46" s="93">
        <f t="shared" si="0"/>
        <v>22520</v>
      </c>
      <c r="J46" s="32">
        <v>1055</v>
      </c>
      <c r="K46" s="27"/>
      <c r="L46" s="28"/>
    </row>
    <row r="47" spans="1:12" s="24" customFormat="1" ht="12.75" x14ac:dyDescent="0.2">
      <c r="A47" s="59">
        <v>1</v>
      </c>
      <c r="B47" s="59" t="s">
        <v>7</v>
      </c>
      <c r="C47" s="29">
        <v>42</v>
      </c>
      <c r="D47" s="29">
        <v>202</v>
      </c>
      <c r="E47" s="30" t="s">
        <v>57</v>
      </c>
      <c r="F47" s="29" t="s">
        <v>18</v>
      </c>
      <c r="G47" s="25">
        <v>300</v>
      </c>
      <c r="H47" s="31">
        <v>20</v>
      </c>
      <c r="I47" s="93">
        <f t="shared" si="0"/>
        <v>6000</v>
      </c>
      <c r="J47" s="32">
        <v>300</v>
      </c>
      <c r="K47" s="27"/>
      <c r="L47" s="28"/>
    </row>
    <row r="48" spans="1:12" s="24" customFormat="1" ht="12.75" x14ac:dyDescent="0.2">
      <c r="A48" s="59">
        <v>1</v>
      </c>
      <c r="B48" s="59" t="s">
        <v>7</v>
      </c>
      <c r="C48" s="29">
        <v>43</v>
      </c>
      <c r="D48" s="29">
        <v>202</v>
      </c>
      <c r="E48" s="30" t="s">
        <v>58</v>
      </c>
      <c r="F48" s="29" t="s">
        <v>13</v>
      </c>
      <c r="G48" s="25">
        <v>1</v>
      </c>
      <c r="H48" s="31">
        <v>100</v>
      </c>
      <c r="I48" s="93">
        <f t="shared" si="0"/>
        <v>100</v>
      </c>
      <c r="J48" s="32">
        <v>1</v>
      </c>
      <c r="K48" s="27"/>
      <c r="L48" s="28"/>
    </row>
    <row r="49" spans="1:12" s="24" customFormat="1" ht="12.75" x14ac:dyDescent="0.2">
      <c r="A49" s="59">
        <v>1</v>
      </c>
      <c r="B49" s="59" t="s">
        <v>7</v>
      </c>
      <c r="C49" s="29">
        <v>44</v>
      </c>
      <c r="D49" s="29">
        <v>202</v>
      </c>
      <c r="E49" s="30" t="s">
        <v>59</v>
      </c>
      <c r="F49" s="29" t="s">
        <v>13</v>
      </c>
      <c r="G49" s="25">
        <v>4</v>
      </c>
      <c r="H49" s="31">
        <v>600</v>
      </c>
      <c r="I49" s="93">
        <f t="shared" si="0"/>
        <v>2400</v>
      </c>
      <c r="J49" s="32">
        <v>4</v>
      </c>
      <c r="K49" s="27"/>
      <c r="L49" s="28"/>
    </row>
    <row r="50" spans="1:12" s="24" customFormat="1" ht="12.75" x14ac:dyDescent="0.2">
      <c r="A50" s="59">
        <v>1</v>
      </c>
      <c r="B50" s="59" t="s">
        <v>7</v>
      </c>
      <c r="C50" s="29">
        <v>45</v>
      </c>
      <c r="D50" s="29">
        <v>202</v>
      </c>
      <c r="E50" s="30" t="s">
        <v>60</v>
      </c>
      <c r="F50" s="29" t="s">
        <v>13</v>
      </c>
      <c r="G50" s="25">
        <v>1</v>
      </c>
      <c r="H50" s="31">
        <v>1500</v>
      </c>
      <c r="I50" s="93">
        <f t="shared" si="0"/>
        <v>1500</v>
      </c>
      <c r="J50" s="32">
        <v>1</v>
      </c>
      <c r="K50" s="27"/>
      <c r="L50" s="28"/>
    </row>
    <row r="51" spans="1:12" s="24" customFormat="1" ht="12.75" x14ac:dyDescent="0.2">
      <c r="A51" s="59">
        <v>1</v>
      </c>
      <c r="B51" s="59" t="s">
        <v>7</v>
      </c>
      <c r="C51" s="29">
        <v>46</v>
      </c>
      <c r="D51" s="29">
        <v>202</v>
      </c>
      <c r="E51" s="30" t="s">
        <v>61</v>
      </c>
      <c r="F51" s="29" t="s">
        <v>13</v>
      </c>
      <c r="G51" s="25">
        <v>1</v>
      </c>
      <c r="H51" s="31">
        <v>1500</v>
      </c>
      <c r="I51" s="93">
        <f t="shared" si="0"/>
        <v>1500</v>
      </c>
      <c r="J51" s="32">
        <v>1</v>
      </c>
      <c r="K51" s="27"/>
      <c r="L51" s="28"/>
    </row>
    <row r="52" spans="1:12" s="24" customFormat="1" ht="12.75" x14ac:dyDescent="0.2">
      <c r="A52" s="59">
        <v>1</v>
      </c>
      <c r="B52" s="59" t="s">
        <v>7</v>
      </c>
      <c r="C52" s="29">
        <v>47</v>
      </c>
      <c r="D52" s="29">
        <v>202</v>
      </c>
      <c r="E52" s="30" t="s">
        <v>62</v>
      </c>
      <c r="F52" s="29" t="s">
        <v>13</v>
      </c>
      <c r="G52" s="25">
        <v>1</v>
      </c>
      <c r="H52" s="31">
        <v>5000</v>
      </c>
      <c r="I52" s="93">
        <f t="shared" si="0"/>
        <v>5000</v>
      </c>
      <c r="J52" s="32">
        <v>1</v>
      </c>
      <c r="K52" s="27"/>
      <c r="L52" s="28"/>
    </row>
    <row r="53" spans="1:12" s="24" customFormat="1" ht="12.75" x14ac:dyDescent="0.2">
      <c r="A53" s="59">
        <v>1</v>
      </c>
      <c r="B53" s="59" t="s">
        <v>7</v>
      </c>
      <c r="C53" s="29">
        <v>48</v>
      </c>
      <c r="D53" s="29">
        <v>202</v>
      </c>
      <c r="E53" s="30" t="s">
        <v>63</v>
      </c>
      <c r="F53" s="29" t="s">
        <v>13</v>
      </c>
      <c r="G53" s="25">
        <v>2</v>
      </c>
      <c r="H53" s="31">
        <v>3500</v>
      </c>
      <c r="I53" s="93">
        <f t="shared" si="0"/>
        <v>7000</v>
      </c>
      <c r="J53" s="32">
        <v>0</v>
      </c>
      <c r="K53" s="27"/>
      <c r="L53" s="28"/>
    </row>
    <row r="54" spans="1:12" s="24" customFormat="1" ht="12.75" x14ac:dyDescent="0.2">
      <c r="A54" s="59">
        <v>1</v>
      </c>
      <c r="B54" s="59" t="s">
        <v>7</v>
      </c>
      <c r="C54" s="29">
        <v>49</v>
      </c>
      <c r="D54" s="29">
        <v>202</v>
      </c>
      <c r="E54" s="30" t="s">
        <v>64</v>
      </c>
      <c r="F54" s="29" t="s">
        <v>13</v>
      </c>
      <c r="G54" s="25">
        <v>2</v>
      </c>
      <c r="H54" s="31">
        <v>600</v>
      </c>
      <c r="I54" s="93">
        <f t="shared" si="0"/>
        <v>1200</v>
      </c>
      <c r="J54" s="32">
        <v>2</v>
      </c>
      <c r="K54" s="27"/>
      <c r="L54" s="28"/>
    </row>
    <row r="55" spans="1:12" s="24" customFormat="1" ht="12.75" x14ac:dyDescent="0.2">
      <c r="A55" s="59">
        <v>1</v>
      </c>
      <c r="B55" s="59" t="s">
        <v>7</v>
      </c>
      <c r="C55" s="29">
        <v>50</v>
      </c>
      <c r="D55" s="29">
        <v>202</v>
      </c>
      <c r="E55" s="30" t="s">
        <v>65</v>
      </c>
      <c r="F55" s="29" t="s">
        <v>13</v>
      </c>
      <c r="G55" s="25">
        <v>1</v>
      </c>
      <c r="H55" s="31">
        <v>600</v>
      </c>
      <c r="I55" s="93">
        <f t="shared" si="0"/>
        <v>600</v>
      </c>
      <c r="J55" s="32">
        <v>1</v>
      </c>
      <c r="K55" s="27"/>
      <c r="L55" s="28"/>
    </row>
    <row r="56" spans="1:12" s="24" customFormat="1" ht="12.75" x14ac:dyDescent="0.2">
      <c r="A56" s="59">
        <v>1</v>
      </c>
      <c r="B56" s="59" t="s">
        <v>7</v>
      </c>
      <c r="C56" s="29">
        <v>51</v>
      </c>
      <c r="D56" s="29">
        <v>202</v>
      </c>
      <c r="E56" s="30" t="s">
        <v>66</v>
      </c>
      <c r="F56" s="29" t="s">
        <v>13</v>
      </c>
      <c r="G56" s="25">
        <v>10</v>
      </c>
      <c r="H56" s="31">
        <v>600</v>
      </c>
      <c r="I56" s="93">
        <f t="shared" si="0"/>
        <v>6000</v>
      </c>
      <c r="J56" s="32">
        <v>10</v>
      </c>
      <c r="K56" s="27"/>
      <c r="L56" s="28"/>
    </row>
    <row r="57" spans="1:12" s="24" customFormat="1" ht="12.75" x14ac:dyDescent="0.2">
      <c r="A57" s="59">
        <v>1</v>
      </c>
      <c r="B57" s="59" t="s">
        <v>7</v>
      </c>
      <c r="C57" s="29">
        <v>52</v>
      </c>
      <c r="D57" s="29">
        <v>202</v>
      </c>
      <c r="E57" s="30" t="s">
        <v>67</v>
      </c>
      <c r="F57" s="29" t="s">
        <v>13</v>
      </c>
      <c r="G57" s="25">
        <v>2</v>
      </c>
      <c r="H57" s="31">
        <v>600</v>
      </c>
      <c r="I57" s="93">
        <f t="shared" si="0"/>
        <v>1200</v>
      </c>
      <c r="J57" s="32">
        <v>2</v>
      </c>
      <c r="K57" s="27"/>
      <c r="L57" s="28"/>
    </row>
    <row r="58" spans="1:12" s="24" customFormat="1" ht="12.75" x14ac:dyDescent="0.2">
      <c r="A58" s="59">
        <v>1</v>
      </c>
      <c r="B58" s="59" t="s">
        <v>7</v>
      </c>
      <c r="C58" s="29">
        <v>53</v>
      </c>
      <c r="D58" s="29">
        <v>202</v>
      </c>
      <c r="E58" s="30" t="s">
        <v>68</v>
      </c>
      <c r="F58" s="29" t="s">
        <v>13</v>
      </c>
      <c r="G58" s="25">
        <v>2</v>
      </c>
      <c r="H58" s="31">
        <v>2000</v>
      </c>
      <c r="I58" s="93">
        <f t="shared" si="0"/>
        <v>4000</v>
      </c>
      <c r="J58" s="32">
        <v>2</v>
      </c>
      <c r="K58" s="27"/>
      <c r="L58" s="28"/>
    </row>
    <row r="59" spans="1:12" s="24" customFormat="1" ht="12.75" x14ac:dyDescent="0.2">
      <c r="A59" s="59">
        <v>1</v>
      </c>
      <c r="B59" s="59" t="s">
        <v>7</v>
      </c>
      <c r="C59" s="29">
        <v>54</v>
      </c>
      <c r="D59" s="29">
        <v>202</v>
      </c>
      <c r="E59" s="30" t="s">
        <v>69</v>
      </c>
      <c r="F59" s="29" t="s">
        <v>13</v>
      </c>
      <c r="G59" s="25">
        <v>15</v>
      </c>
      <c r="H59" s="31">
        <v>250</v>
      </c>
      <c r="I59" s="93">
        <f t="shared" si="0"/>
        <v>3750</v>
      </c>
      <c r="J59" s="32">
        <v>15</v>
      </c>
      <c r="K59" s="27"/>
      <c r="L59" s="28"/>
    </row>
    <row r="60" spans="1:12" s="24" customFormat="1" ht="12.75" x14ac:dyDescent="0.2">
      <c r="A60" s="59">
        <v>1</v>
      </c>
      <c r="B60" s="59" t="s">
        <v>7</v>
      </c>
      <c r="C60" s="29">
        <v>55</v>
      </c>
      <c r="D60" s="29">
        <v>202</v>
      </c>
      <c r="E60" s="30" t="s">
        <v>70</v>
      </c>
      <c r="F60" s="29" t="s">
        <v>13</v>
      </c>
      <c r="G60" s="25">
        <v>11</v>
      </c>
      <c r="H60" s="31">
        <v>300</v>
      </c>
      <c r="I60" s="93">
        <f t="shared" si="0"/>
        <v>3300</v>
      </c>
      <c r="J60" s="32">
        <v>11</v>
      </c>
      <c r="K60" s="27"/>
      <c r="L60" s="28"/>
    </row>
    <row r="61" spans="1:12" s="24" customFormat="1" ht="12.75" x14ac:dyDescent="0.2">
      <c r="A61" s="59">
        <v>1</v>
      </c>
      <c r="B61" s="59" t="s">
        <v>7</v>
      </c>
      <c r="C61" s="29">
        <v>56</v>
      </c>
      <c r="D61" s="29">
        <v>202</v>
      </c>
      <c r="E61" s="30" t="s">
        <v>71</v>
      </c>
      <c r="F61" s="29" t="s">
        <v>18</v>
      </c>
      <c r="G61" s="25">
        <v>336</v>
      </c>
      <c r="H61" s="31">
        <v>20</v>
      </c>
      <c r="I61" s="93">
        <f t="shared" si="0"/>
        <v>6720</v>
      </c>
      <c r="J61" s="32">
        <v>76</v>
      </c>
      <c r="K61" s="27"/>
      <c r="L61" s="28"/>
    </row>
    <row r="62" spans="1:12" s="24" customFormat="1" ht="12.75" x14ac:dyDescent="0.2">
      <c r="A62" s="59">
        <v>1</v>
      </c>
      <c r="B62" s="59" t="s">
        <v>7</v>
      </c>
      <c r="C62" s="29">
        <v>57</v>
      </c>
      <c r="D62" s="29">
        <v>202</v>
      </c>
      <c r="E62" s="30" t="s">
        <v>72</v>
      </c>
      <c r="F62" s="29" t="s">
        <v>18</v>
      </c>
      <c r="G62" s="25">
        <v>110</v>
      </c>
      <c r="H62" s="31">
        <v>20</v>
      </c>
      <c r="I62" s="93">
        <f t="shared" si="0"/>
        <v>2200</v>
      </c>
      <c r="J62" s="32" t="e">
        <f>G62*#REF!</f>
        <v>#REF!</v>
      </c>
      <c r="K62" s="27"/>
      <c r="L62" s="28"/>
    </row>
    <row r="63" spans="1:12" s="24" customFormat="1" ht="12.75" x14ac:dyDescent="0.2">
      <c r="A63" s="59">
        <v>1</v>
      </c>
      <c r="B63" s="59" t="s">
        <v>7</v>
      </c>
      <c r="C63" s="29">
        <v>58</v>
      </c>
      <c r="D63" s="29">
        <v>202</v>
      </c>
      <c r="E63" s="30" t="s">
        <v>73</v>
      </c>
      <c r="F63" s="29" t="s">
        <v>18</v>
      </c>
      <c r="G63" s="25">
        <v>160</v>
      </c>
      <c r="H63" s="31">
        <v>25</v>
      </c>
      <c r="I63" s="93">
        <f t="shared" si="0"/>
        <v>4000</v>
      </c>
      <c r="J63" s="32" t="e">
        <f>#REF!*G63</f>
        <v>#REF!</v>
      </c>
      <c r="K63" s="27"/>
      <c r="L63" s="28"/>
    </row>
    <row r="64" spans="1:12" s="24" customFormat="1" ht="12.75" x14ac:dyDescent="0.2">
      <c r="A64" s="59">
        <v>1</v>
      </c>
      <c r="B64" s="59" t="s">
        <v>7</v>
      </c>
      <c r="C64" s="29">
        <v>59</v>
      </c>
      <c r="D64" s="29">
        <v>203</v>
      </c>
      <c r="E64" s="30" t="s">
        <v>74</v>
      </c>
      <c r="F64" s="29" t="s">
        <v>32</v>
      </c>
      <c r="G64" s="25">
        <v>10331</v>
      </c>
      <c r="H64" s="31">
        <v>21</v>
      </c>
      <c r="I64" s="93">
        <f t="shared" si="0"/>
        <v>216951</v>
      </c>
      <c r="J64" s="32">
        <v>10331</v>
      </c>
      <c r="K64" s="27"/>
      <c r="L64" s="28"/>
    </row>
    <row r="65" spans="1:12" s="24" customFormat="1" ht="12.75" x14ac:dyDescent="0.2">
      <c r="A65" s="59">
        <v>1</v>
      </c>
      <c r="B65" s="59" t="s">
        <v>7</v>
      </c>
      <c r="C65" s="29">
        <v>60</v>
      </c>
      <c r="D65" s="29">
        <v>203</v>
      </c>
      <c r="E65" s="30" t="s">
        <v>75</v>
      </c>
      <c r="F65" s="29" t="s">
        <v>32</v>
      </c>
      <c r="G65" s="25">
        <v>579</v>
      </c>
      <c r="H65" s="31">
        <v>20</v>
      </c>
      <c r="I65" s="93">
        <f t="shared" si="0"/>
        <v>11580</v>
      </c>
      <c r="J65" s="32">
        <v>579</v>
      </c>
      <c r="K65" s="27"/>
      <c r="L65" s="28"/>
    </row>
    <row r="66" spans="1:12" s="24" customFormat="1" ht="12.75" x14ac:dyDescent="0.2">
      <c r="A66" s="59">
        <v>1</v>
      </c>
      <c r="B66" s="59" t="s">
        <v>7</v>
      </c>
      <c r="C66" s="29">
        <v>61</v>
      </c>
      <c r="D66" s="29">
        <v>203</v>
      </c>
      <c r="E66" s="30" t="s">
        <v>76</v>
      </c>
      <c r="F66" s="29" t="s">
        <v>32</v>
      </c>
      <c r="G66" s="25">
        <v>650</v>
      </c>
      <c r="H66" s="31">
        <v>40</v>
      </c>
      <c r="I66" s="93">
        <f t="shared" si="0"/>
        <v>26000</v>
      </c>
      <c r="J66" s="32">
        <v>650</v>
      </c>
      <c r="K66" s="27"/>
      <c r="L66" s="28"/>
    </row>
    <row r="67" spans="1:12" s="24" customFormat="1" ht="12.75" x14ac:dyDescent="0.2">
      <c r="A67" s="59">
        <v>1</v>
      </c>
      <c r="B67" s="59" t="s">
        <v>7</v>
      </c>
      <c r="C67" s="29">
        <v>62</v>
      </c>
      <c r="D67" s="29">
        <v>606</v>
      </c>
      <c r="E67" s="30" t="s">
        <v>77</v>
      </c>
      <c r="F67" s="29" t="s">
        <v>18</v>
      </c>
      <c r="G67" s="25">
        <v>175</v>
      </c>
      <c r="H67" s="31">
        <v>25</v>
      </c>
      <c r="I67" s="93">
        <f t="shared" si="0"/>
        <v>4375</v>
      </c>
      <c r="J67" s="32">
        <v>175</v>
      </c>
      <c r="K67" s="27"/>
      <c r="L67" s="28"/>
    </row>
    <row r="68" spans="1:12" s="24" customFormat="1" ht="12.75" x14ac:dyDescent="0.2">
      <c r="A68" s="59">
        <v>1</v>
      </c>
      <c r="B68" s="59" t="s">
        <v>7</v>
      </c>
      <c r="C68" s="29">
        <v>63</v>
      </c>
      <c r="D68" s="29">
        <v>204</v>
      </c>
      <c r="E68" s="30" t="s">
        <v>78</v>
      </c>
      <c r="F68" s="29" t="s">
        <v>79</v>
      </c>
      <c r="G68" s="25">
        <v>12</v>
      </c>
      <c r="H68" s="31">
        <v>200</v>
      </c>
      <c r="I68" s="93">
        <f t="shared" si="0"/>
        <v>2400</v>
      </c>
      <c r="J68" s="32">
        <v>12</v>
      </c>
      <c r="K68" s="27"/>
      <c r="L68" s="28"/>
    </row>
    <row r="69" spans="1:12" s="24" customFormat="1" ht="12.75" x14ac:dyDescent="0.2">
      <c r="A69" s="59">
        <v>1</v>
      </c>
      <c r="B69" s="59" t="s">
        <v>7</v>
      </c>
      <c r="C69" s="29">
        <v>64</v>
      </c>
      <c r="D69" s="29">
        <v>204</v>
      </c>
      <c r="E69" s="30" t="s">
        <v>80</v>
      </c>
      <c r="F69" s="29" t="s">
        <v>22</v>
      </c>
      <c r="G69" s="25">
        <v>12564</v>
      </c>
      <c r="H69" s="31">
        <v>3</v>
      </c>
      <c r="I69" s="93">
        <f t="shared" si="0"/>
        <v>37692</v>
      </c>
      <c r="J69" s="32">
        <v>12564</v>
      </c>
      <c r="K69" s="27"/>
      <c r="L69" s="28"/>
    </row>
    <row r="70" spans="1:12" s="24" customFormat="1" ht="12.75" x14ac:dyDescent="0.2">
      <c r="A70" s="59">
        <v>1</v>
      </c>
      <c r="B70" s="59" t="s">
        <v>7</v>
      </c>
      <c r="C70" s="29">
        <v>65</v>
      </c>
      <c r="D70" s="29">
        <v>606</v>
      </c>
      <c r="E70" s="30" t="s">
        <v>81</v>
      </c>
      <c r="F70" s="29" t="s">
        <v>13</v>
      </c>
      <c r="G70" s="25">
        <v>4</v>
      </c>
      <c r="H70" s="31">
        <v>2200</v>
      </c>
      <c r="I70" s="93">
        <f t="shared" si="0"/>
        <v>8800</v>
      </c>
      <c r="J70" s="32">
        <v>4</v>
      </c>
      <c r="K70" s="27"/>
      <c r="L70" s="28"/>
    </row>
    <row r="71" spans="1:12" s="24" customFormat="1" ht="12.75" x14ac:dyDescent="0.2">
      <c r="A71" s="59">
        <v>1</v>
      </c>
      <c r="B71" s="59" t="s">
        <v>7</v>
      </c>
      <c r="C71" s="29">
        <v>66</v>
      </c>
      <c r="D71" s="29">
        <v>607</v>
      </c>
      <c r="E71" s="30" t="s">
        <v>82</v>
      </c>
      <c r="F71" s="29" t="s">
        <v>18</v>
      </c>
      <c r="G71" s="25">
        <v>21</v>
      </c>
      <c r="H71" s="31">
        <v>35</v>
      </c>
      <c r="I71" s="93">
        <f t="shared" ref="I71:I134" si="1">IF(G71*H71&gt;0,G71*H71,"")</f>
        <v>735</v>
      </c>
      <c r="J71" s="32">
        <v>21</v>
      </c>
      <c r="K71" s="27"/>
      <c r="L71" s="28"/>
    </row>
    <row r="72" spans="1:12" s="24" customFormat="1" ht="12.75" x14ac:dyDescent="0.2">
      <c r="A72" s="59">
        <v>1</v>
      </c>
      <c r="B72" s="59" t="s">
        <v>7</v>
      </c>
      <c r="C72" s="29">
        <v>67</v>
      </c>
      <c r="D72" s="29">
        <v>608</v>
      </c>
      <c r="E72" s="30" t="s">
        <v>83</v>
      </c>
      <c r="F72" s="29" t="s">
        <v>18</v>
      </c>
      <c r="G72" s="25">
        <v>78</v>
      </c>
      <c r="H72" s="31">
        <v>50</v>
      </c>
      <c r="I72" s="93">
        <f t="shared" si="1"/>
        <v>3900</v>
      </c>
      <c r="J72" s="32">
        <v>78</v>
      </c>
      <c r="K72" s="27"/>
      <c r="L72" s="28"/>
    </row>
    <row r="73" spans="1:12" s="24" customFormat="1" ht="12.75" x14ac:dyDescent="0.2">
      <c r="A73" s="59">
        <v>1</v>
      </c>
      <c r="B73" s="59" t="s">
        <v>7</v>
      </c>
      <c r="C73" s="29">
        <v>68</v>
      </c>
      <c r="D73" s="29">
        <v>608</v>
      </c>
      <c r="E73" s="30" t="s">
        <v>84</v>
      </c>
      <c r="F73" s="29" t="s">
        <v>24</v>
      </c>
      <c r="G73" s="25">
        <v>15857</v>
      </c>
      <c r="H73" s="31">
        <v>4</v>
      </c>
      <c r="I73" s="93">
        <f t="shared" si="1"/>
        <v>63428</v>
      </c>
      <c r="J73" s="32">
        <v>15857</v>
      </c>
      <c r="K73" s="27"/>
      <c r="L73" s="28"/>
    </row>
    <row r="74" spans="1:12" s="24" customFormat="1" ht="12.75" x14ac:dyDescent="0.2">
      <c r="A74" s="59">
        <v>1</v>
      </c>
      <c r="B74" s="59" t="s">
        <v>7</v>
      </c>
      <c r="C74" s="29">
        <v>69</v>
      </c>
      <c r="D74" s="29">
        <v>608</v>
      </c>
      <c r="E74" s="30" t="s">
        <v>85</v>
      </c>
      <c r="F74" s="29" t="s">
        <v>24</v>
      </c>
      <c r="G74" s="25">
        <v>6414</v>
      </c>
      <c r="H74" s="31">
        <v>6.5</v>
      </c>
      <c r="I74" s="93">
        <f t="shared" si="1"/>
        <v>41691</v>
      </c>
      <c r="J74" s="32">
        <v>6414</v>
      </c>
      <c r="K74" s="27"/>
      <c r="L74" s="28"/>
    </row>
    <row r="75" spans="1:12" s="24" customFormat="1" ht="12.75" x14ac:dyDescent="0.2">
      <c r="A75" s="59">
        <v>1</v>
      </c>
      <c r="B75" s="59" t="s">
        <v>7</v>
      </c>
      <c r="C75" s="29">
        <v>70</v>
      </c>
      <c r="D75" s="29">
        <v>608</v>
      </c>
      <c r="E75" s="30" t="s">
        <v>86</v>
      </c>
      <c r="F75" s="29" t="s">
        <v>13</v>
      </c>
      <c r="G75" s="25">
        <v>42</v>
      </c>
      <c r="H75" s="31">
        <v>2000</v>
      </c>
      <c r="I75" s="93">
        <f t="shared" si="1"/>
        <v>84000</v>
      </c>
      <c r="J75" s="32">
        <v>36</v>
      </c>
      <c r="K75" s="27"/>
      <c r="L75" s="28"/>
    </row>
    <row r="76" spans="1:12" s="24" customFormat="1" ht="12.75" x14ac:dyDescent="0.2">
      <c r="A76" s="59">
        <v>1</v>
      </c>
      <c r="B76" s="59" t="s">
        <v>7</v>
      </c>
      <c r="C76" s="29">
        <v>71</v>
      </c>
      <c r="D76" s="29">
        <v>623</v>
      </c>
      <c r="E76" s="30" t="s">
        <v>87</v>
      </c>
      <c r="F76" s="89" t="s">
        <v>396</v>
      </c>
      <c r="G76" s="25">
        <v>1</v>
      </c>
      <c r="H76" s="31">
        <v>130000</v>
      </c>
      <c r="I76" s="93">
        <f t="shared" si="1"/>
        <v>130000</v>
      </c>
      <c r="J76" s="61" t="s">
        <v>10</v>
      </c>
      <c r="K76" s="27"/>
      <c r="L76" s="28"/>
    </row>
    <row r="77" spans="1:12" s="24" customFormat="1" ht="12.75" x14ac:dyDescent="0.2">
      <c r="A77" s="59">
        <v>1</v>
      </c>
      <c r="B77" s="59" t="s">
        <v>7</v>
      </c>
      <c r="C77" s="29">
        <v>72</v>
      </c>
      <c r="D77" s="29">
        <v>624</v>
      </c>
      <c r="E77" s="30" t="s">
        <v>88</v>
      </c>
      <c r="F77" s="89" t="s">
        <v>396</v>
      </c>
      <c r="G77" s="25">
        <v>1</v>
      </c>
      <c r="H77" s="31">
        <v>470000</v>
      </c>
      <c r="I77" s="93">
        <f t="shared" si="1"/>
        <v>470000</v>
      </c>
      <c r="J77" s="61" t="s">
        <v>10</v>
      </c>
      <c r="K77" s="27"/>
      <c r="L77" s="28"/>
    </row>
    <row r="78" spans="1:12" s="24" customFormat="1" ht="12.75" x14ac:dyDescent="0.2">
      <c r="A78" s="59">
        <v>1</v>
      </c>
      <c r="B78" s="59" t="s">
        <v>7</v>
      </c>
      <c r="C78" s="29">
        <v>73</v>
      </c>
      <c r="D78" s="29">
        <v>636</v>
      </c>
      <c r="E78" s="30" t="s">
        <v>89</v>
      </c>
      <c r="F78" s="29" t="s">
        <v>32</v>
      </c>
      <c r="G78" s="25">
        <v>1000</v>
      </c>
      <c r="H78" s="31">
        <v>80</v>
      </c>
      <c r="I78" s="93">
        <f t="shared" si="1"/>
        <v>80000</v>
      </c>
      <c r="J78" s="32">
        <v>0</v>
      </c>
      <c r="K78" s="27"/>
      <c r="L78" s="28"/>
    </row>
    <row r="79" spans="1:12" s="24" customFormat="1" ht="12.75" x14ac:dyDescent="0.2">
      <c r="A79" s="59">
        <v>1</v>
      </c>
      <c r="B79" s="59" t="s">
        <v>7</v>
      </c>
      <c r="C79" s="29">
        <v>74</v>
      </c>
      <c r="D79" s="29" t="s">
        <v>90</v>
      </c>
      <c r="E79" s="30" t="s">
        <v>91</v>
      </c>
      <c r="F79" s="29" t="s">
        <v>13</v>
      </c>
      <c r="G79" s="25">
        <v>36</v>
      </c>
      <c r="H79" s="31">
        <v>350</v>
      </c>
      <c r="I79" s="93">
        <f t="shared" si="1"/>
        <v>12600</v>
      </c>
      <c r="J79" s="32" t="e">
        <f>G79*#REF!</f>
        <v>#REF!</v>
      </c>
      <c r="K79" s="27"/>
      <c r="L79" s="28"/>
    </row>
    <row r="80" spans="1:12" s="24" customFormat="1" ht="12.75" x14ac:dyDescent="0.2">
      <c r="A80" s="59">
        <v>1</v>
      </c>
      <c r="B80" s="59" t="s">
        <v>7</v>
      </c>
      <c r="C80" s="29">
        <v>75</v>
      </c>
      <c r="D80" s="29" t="s">
        <v>92</v>
      </c>
      <c r="E80" s="30" t="s">
        <v>93</v>
      </c>
      <c r="F80" s="29" t="s">
        <v>9</v>
      </c>
      <c r="G80" s="25">
        <v>1</v>
      </c>
      <c r="H80" s="31">
        <v>4000</v>
      </c>
      <c r="I80" s="93">
        <f t="shared" si="1"/>
        <v>4000</v>
      </c>
      <c r="J80" s="61" t="s">
        <v>10</v>
      </c>
      <c r="K80" s="27"/>
      <c r="L80" s="28"/>
    </row>
    <row r="81" spans="1:12" s="24" customFormat="1" ht="12.75" x14ac:dyDescent="0.2">
      <c r="A81" s="59">
        <v>1</v>
      </c>
      <c r="B81" s="59" t="s">
        <v>7</v>
      </c>
      <c r="C81" s="29">
        <v>76</v>
      </c>
      <c r="D81" s="29" t="s">
        <v>92</v>
      </c>
      <c r="E81" s="30" t="s">
        <v>94</v>
      </c>
      <c r="F81" s="29" t="s">
        <v>22</v>
      </c>
      <c r="G81" s="25">
        <v>1900</v>
      </c>
      <c r="H81" s="31">
        <v>8</v>
      </c>
      <c r="I81" s="93">
        <f t="shared" si="1"/>
        <v>15200</v>
      </c>
      <c r="J81" s="32">
        <v>1900</v>
      </c>
      <c r="K81" s="27"/>
      <c r="L81" s="28"/>
    </row>
    <row r="82" spans="1:12" s="24" customFormat="1" ht="12.75" x14ac:dyDescent="0.2">
      <c r="A82" s="59">
        <v>1</v>
      </c>
      <c r="B82" s="59" t="s">
        <v>7</v>
      </c>
      <c r="C82" s="29">
        <v>77</v>
      </c>
      <c r="D82" s="29" t="s">
        <v>92</v>
      </c>
      <c r="E82" s="30" t="s">
        <v>95</v>
      </c>
      <c r="F82" s="29" t="s">
        <v>22</v>
      </c>
      <c r="G82" s="25">
        <v>2205</v>
      </c>
      <c r="H82" s="31">
        <v>30</v>
      </c>
      <c r="I82" s="93">
        <f t="shared" si="1"/>
        <v>66150</v>
      </c>
      <c r="J82" s="32">
        <v>2205</v>
      </c>
      <c r="K82" s="27"/>
      <c r="L82" s="28"/>
    </row>
    <row r="83" spans="1:12" s="24" customFormat="1" ht="12.75" x14ac:dyDescent="0.2">
      <c r="A83" s="59">
        <v>1</v>
      </c>
      <c r="B83" s="59" t="s">
        <v>7</v>
      </c>
      <c r="C83" s="29">
        <v>78</v>
      </c>
      <c r="D83" s="29" t="s">
        <v>92</v>
      </c>
      <c r="E83" s="30" t="s">
        <v>96</v>
      </c>
      <c r="F83" s="29" t="s">
        <v>24</v>
      </c>
      <c r="G83" s="25">
        <v>74</v>
      </c>
      <c r="H83" s="31">
        <v>25</v>
      </c>
      <c r="I83" s="93">
        <f t="shared" si="1"/>
        <v>1850</v>
      </c>
      <c r="J83" s="32">
        <v>74</v>
      </c>
      <c r="K83" s="27"/>
      <c r="L83" s="28"/>
    </row>
    <row r="84" spans="1:12" s="24" customFormat="1" ht="12.75" x14ac:dyDescent="0.2">
      <c r="A84" s="59">
        <v>1</v>
      </c>
      <c r="B84" s="59" t="s">
        <v>7</v>
      </c>
      <c r="C84" s="29">
        <v>79</v>
      </c>
      <c r="D84" s="29" t="s">
        <v>92</v>
      </c>
      <c r="E84" s="30" t="s">
        <v>97</v>
      </c>
      <c r="F84" s="29" t="s">
        <v>32</v>
      </c>
      <c r="G84" s="25">
        <v>1000</v>
      </c>
      <c r="H84" s="31">
        <v>30</v>
      </c>
      <c r="I84" s="93">
        <f t="shared" si="1"/>
        <v>30000</v>
      </c>
      <c r="J84" s="32" t="e">
        <f>#REF!*G84</f>
        <v>#REF!</v>
      </c>
      <c r="K84" s="27"/>
      <c r="L84" s="28"/>
    </row>
    <row r="85" spans="1:12" s="24" customFormat="1" ht="12.75" x14ac:dyDescent="0.2">
      <c r="A85" s="59">
        <v>1</v>
      </c>
      <c r="B85" s="59" t="s">
        <v>7</v>
      </c>
      <c r="C85" s="29">
        <v>80</v>
      </c>
      <c r="D85" s="29" t="s">
        <v>92</v>
      </c>
      <c r="E85" s="30" t="s">
        <v>98</v>
      </c>
      <c r="F85" s="29" t="s">
        <v>13</v>
      </c>
      <c r="G85" s="25">
        <v>10</v>
      </c>
      <c r="H85" s="31">
        <v>800</v>
      </c>
      <c r="I85" s="93">
        <f t="shared" si="1"/>
        <v>8000</v>
      </c>
      <c r="J85" s="32" t="e">
        <f>#REF!*G85</f>
        <v>#REF!</v>
      </c>
      <c r="K85" s="27"/>
      <c r="L85" s="28"/>
    </row>
    <row r="86" spans="1:12" s="24" customFormat="1" ht="12.75" x14ac:dyDescent="0.2">
      <c r="A86" s="59">
        <v>1</v>
      </c>
      <c r="B86" s="59" t="s">
        <v>7</v>
      </c>
      <c r="C86" s="29">
        <v>81</v>
      </c>
      <c r="D86" s="29" t="s">
        <v>92</v>
      </c>
      <c r="E86" s="30" t="s">
        <v>99</v>
      </c>
      <c r="F86" s="29" t="s">
        <v>32</v>
      </c>
      <c r="G86" s="25">
        <v>250</v>
      </c>
      <c r="H86" s="31">
        <v>120</v>
      </c>
      <c r="I86" s="93">
        <f t="shared" si="1"/>
        <v>30000</v>
      </c>
      <c r="J86" s="32" t="e">
        <f>#REF!*G86</f>
        <v>#REF!</v>
      </c>
      <c r="K86" s="27"/>
      <c r="L86" s="28"/>
    </row>
    <row r="87" spans="1:12" s="24" customFormat="1" ht="12.75" x14ac:dyDescent="0.2">
      <c r="A87" s="59">
        <v>1</v>
      </c>
      <c r="B87" s="59" t="s">
        <v>7</v>
      </c>
      <c r="C87" s="29">
        <v>82</v>
      </c>
      <c r="D87" s="29" t="s">
        <v>92</v>
      </c>
      <c r="E87" s="30" t="s">
        <v>100</v>
      </c>
      <c r="F87" s="29" t="s">
        <v>13</v>
      </c>
      <c r="G87" s="25">
        <v>25</v>
      </c>
      <c r="H87" s="31">
        <v>300</v>
      </c>
      <c r="I87" s="93">
        <f t="shared" si="1"/>
        <v>7500</v>
      </c>
      <c r="J87" s="32">
        <v>25</v>
      </c>
      <c r="K87" s="27"/>
      <c r="L87" s="28"/>
    </row>
    <row r="88" spans="1:12" s="24" customFormat="1" ht="12.75" x14ac:dyDescent="0.2">
      <c r="A88" s="59">
        <v>1</v>
      </c>
      <c r="B88" s="59" t="s">
        <v>7</v>
      </c>
      <c r="C88" s="29">
        <v>83</v>
      </c>
      <c r="D88" s="29" t="s">
        <v>92</v>
      </c>
      <c r="E88" s="30" t="s">
        <v>101</v>
      </c>
      <c r="F88" s="29" t="s">
        <v>13</v>
      </c>
      <c r="G88" s="25">
        <v>4</v>
      </c>
      <c r="H88" s="31">
        <v>750</v>
      </c>
      <c r="I88" s="93">
        <f t="shared" si="1"/>
        <v>3000</v>
      </c>
      <c r="J88" s="32" t="e">
        <f>#REF!*G88</f>
        <v>#REF!</v>
      </c>
      <c r="K88" s="27"/>
      <c r="L88" s="28"/>
    </row>
    <row r="89" spans="1:12" s="24" customFormat="1" ht="12.75" x14ac:dyDescent="0.2">
      <c r="A89" s="59">
        <v>2</v>
      </c>
      <c r="B89" s="59" t="s">
        <v>102</v>
      </c>
      <c r="C89" s="29">
        <v>84</v>
      </c>
      <c r="D89" s="29">
        <v>252</v>
      </c>
      <c r="E89" s="30" t="s">
        <v>103</v>
      </c>
      <c r="F89" s="29" t="s">
        <v>32</v>
      </c>
      <c r="G89" s="25">
        <v>426</v>
      </c>
      <c r="H89" s="31">
        <v>300</v>
      </c>
      <c r="I89" s="93">
        <f t="shared" si="1"/>
        <v>127800</v>
      </c>
      <c r="J89" s="32">
        <v>426</v>
      </c>
      <c r="K89" s="27"/>
      <c r="L89" s="28"/>
    </row>
    <row r="90" spans="1:12" s="24" customFormat="1" ht="12.75" x14ac:dyDescent="0.2">
      <c r="A90" s="59">
        <v>2</v>
      </c>
      <c r="B90" s="59" t="s">
        <v>102</v>
      </c>
      <c r="C90" s="33">
        <v>85</v>
      </c>
      <c r="D90" s="33">
        <v>252</v>
      </c>
      <c r="E90" s="34" t="s">
        <v>104</v>
      </c>
      <c r="F90" s="33" t="s">
        <v>32</v>
      </c>
      <c r="G90" s="35">
        <v>77</v>
      </c>
      <c r="H90" s="36">
        <v>300</v>
      </c>
      <c r="I90" s="93">
        <f t="shared" si="1"/>
        <v>23100</v>
      </c>
      <c r="J90" s="37">
        <v>70</v>
      </c>
      <c r="K90" s="27"/>
      <c r="L90" s="28"/>
    </row>
    <row r="91" spans="1:12" s="24" customFormat="1" ht="12.75" x14ac:dyDescent="0.2">
      <c r="A91" s="59">
        <v>2</v>
      </c>
      <c r="B91" s="59" t="s">
        <v>102</v>
      </c>
      <c r="C91" s="29">
        <v>86</v>
      </c>
      <c r="D91" s="29">
        <v>252</v>
      </c>
      <c r="E91" s="30" t="s">
        <v>105</v>
      </c>
      <c r="F91" s="29" t="s">
        <v>32</v>
      </c>
      <c r="G91" s="25">
        <v>36</v>
      </c>
      <c r="H91" s="31">
        <v>265</v>
      </c>
      <c r="I91" s="93">
        <f t="shared" si="1"/>
        <v>9540</v>
      </c>
      <c r="J91" s="32">
        <v>0</v>
      </c>
      <c r="K91" s="27"/>
      <c r="L91" s="28"/>
    </row>
    <row r="92" spans="1:12" s="24" customFormat="1" ht="12.75" x14ac:dyDescent="0.2">
      <c r="A92" s="59">
        <v>2</v>
      </c>
      <c r="B92" s="59" t="s">
        <v>102</v>
      </c>
      <c r="C92" s="33">
        <v>87</v>
      </c>
      <c r="D92" s="33">
        <v>252</v>
      </c>
      <c r="E92" s="34" t="s">
        <v>106</v>
      </c>
      <c r="F92" s="33" t="s">
        <v>32</v>
      </c>
      <c r="G92" s="35">
        <v>616</v>
      </c>
      <c r="H92" s="36">
        <v>300</v>
      </c>
      <c r="I92" s="93">
        <f t="shared" si="1"/>
        <v>184800</v>
      </c>
      <c r="J92" s="37">
        <v>0</v>
      </c>
      <c r="K92" s="27"/>
      <c r="L92" s="28"/>
    </row>
    <row r="93" spans="1:12" s="24" customFormat="1" ht="12.75" x14ac:dyDescent="0.2">
      <c r="A93" s="59">
        <v>2</v>
      </c>
      <c r="B93" s="59" t="s">
        <v>102</v>
      </c>
      <c r="C93" s="29">
        <v>88</v>
      </c>
      <c r="D93" s="29">
        <v>252</v>
      </c>
      <c r="E93" s="30" t="s">
        <v>107</v>
      </c>
      <c r="F93" s="29" t="s">
        <v>32</v>
      </c>
      <c r="G93" s="25">
        <v>198</v>
      </c>
      <c r="H93" s="31">
        <v>350</v>
      </c>
      <c r="I93" s="93">
        <f t="shared" si="1"/>
        <v>69300</v>
      </c>
      <c r="J93" s="32">
        <v>0</v>
      </c>
      <c r="K93" s="27"/>
      <c r="L93" s="28"/>
    </row>
    <row r="94" spans="1:12" s="24" customFormat="1" ht="12.75" x14ac:dyDescent="0.2">
      <c r="A94" s="59">
        <v>2</v>
      </c>
      <c r="B94" s="59" t="s">
        <v>102</v>
      </c>
      <c r="C94" s="33">
        <v>89</v>
      </c>
      <c r="D94" s="33">
        <v>254</v>
      </c>
      <c r="E94" s="34" t="s">
        <v>108</v>
      </c>
      <c r="F94" s="33" t="s">
        <v>22</v>
      </c>
      <c r="G94" s="35">
        <v>9364</v>
      </c>
      <c r="H94" s="36">
        <v>5.5</v>
      </c>
      <c r="I94" s="93">
        <f t="shared" si="1"/>
        <v>51502</v>
      </c>
      <c r="J94" s="37" t="e">
        <f>#REF!*(G94-89)</f>
        <v>#REF!</v>
      </c>
      <c r="K94" s="27"/>
      <c r="L94" s="28"/>
    </row>
    <row r="95" spans="1:12" s="24" customFormat="1" ht="12.75" x14ac:dyDescent="0.2">
      <c r="A95" s="59">
        <v>2</v>
      </c>
      <c r="B95" s="59" t="s">
        <v>102</v>
      </c>
      <c r="C95" s="29">
        <v>90</v>
      </c>
      <c r="D95" s="29">
        <v>301</v>
      </c>
      <c r="E95" s="30" t="s">
        <v>109</v>
      </c>
      <c r="F95" s="29" t="s">
        <v>110</v>
      </c>
      <c r="G95" s="25">
        <v>90</v>
      </c>
      <c r="H95" s="31">
        <v>95</v>
      </c>
      <c r="I95" s="93">
        <f t="shared" si="1"/>
        <v>8550</v>
      </c>
      <c r="J95" s="32">
        <v>90</v>
      </c>
      <c r="K95" s="27"/>
      <c r="L95" s="28"/>
    </row>
    <row r="96" spans="1:12" s="24" customFormat="1" ht="12.75" x14ac:dyDescent="0.2">
      <c r="A96" s="59">
        <v>2</v>
      </c>
      <c r="B96" s="59" t="s">
        <v>102</v>
      </c>
      <c r="C96" s="29">
        <v>91</v>
      </c>
      <c r="D96" s="29">
        <v>304</v>
      </c>
      <c r="E96" s="30" t="s">
        <v>111</v>
      </c>
      <c r="F96" s="29" t="s">
        <v>32</v>
      </c>
      <c r="G96" s="25">
        <v>2094</v>
      </c>
      <c r="H96" s="31">
        <v>43</v>
      </c>
      <c r="I96" s="93">
        <f t="shared" si="1"/>
        <v>90042</v>
      </c>
      <c r="J96" s="32" t="e">
        <f>G96*#REF!</f>
        <v>#REF!</v>
      </c>
      <c r="K96" s="27"/>
      <c r="L96" s="28"/>
    </row>
    <row r="97" spans="1:12" s="24" customFormat="1" ht="12.75" x14ac:dyDescent="0.2">
      <c r="A97" s="59">
        <v>2</v>
      </c>
      <c r="B97" s="59" t="s">
        <v>102</v>
      </c>
      <c r="C97" s="29">
        <v>92</v>
      </c>
      <c r="D97" s="29">
        <v>304</v>
      </c>
      <c r="E97" s="30" t="s">
        <v>112</v>
      </c>
      <c r="F97" s="29" t="s">
        <v>32</v>
      </c>
      <c r="G97" s="25">
        <v>49</v>
      </c>
      <c r="H97" s="31">
        <v>43</v>
      </c>
      <c r="I97" s="93">
        <f t="shared" si="1"/>
        <v>2107</v>
      </c>
      <c r="J97" s="32" t="e">
        <f>G97*#REF!</f>
        <v>#REF!</v>
      </c>
      <c r="K97" s="27"/>
      <c r="L97" s="28"/>
    </row>
    <row r="98" spans="1:12" s="24" customFormat="1" ht="25.5" x14ac:dyDescent="0.2">
      <c r="A98" s="59">
        <v>2</v>
      </c>
      <c r="B98" s="59" t="s">
        <v>102</v>
      </c>
      <c r="C98" s="95">
        <v>93</v>
      </c>
      <c r="D98" s="95" t="s">
        <v>92</v>
      </c>
      <c r="E98" s="96" t="s">
        <v>113</v>
      </c>
      <c r="F98" s="95" t="s">
        <v>22</v>
      </c>
      <c r="G98" s="97">
        <v>10513</v>
      </c>
      <c r="H98" s="98">
        <v>30</v>
      </c>
      <c r="I98" s="93">
        <f t="shared" si="1"/>
        <v>315390</v>
      </c>
      <c r="J98" s="99" t="e">
        <f>#REF!*G98</f>
        <v>#REF!</v>
      </c>
      <c r="K98" s="27"/>
      <c r="L98" s="28"/>
    </row>
    <row r="99" spans="1:12" s="24" customFormat="1" ht="12.75" x14ac:dyDescent="0.2">
      <c r="A99" s="59">
        <v>2</v>
      </c>
      <c r="B99" s="59" t="s">
        <v>102</v>
      </c>
      <c r="C99" s="29">
        <v>94</v>
      </c>
      <c r="D99" s="29">
        <v>404</v>
      </c>
      <c r="E99" s="30" t="s">
        <v>114</v>
      </c>
      <c r="F99" s="29" t="s">
        <v>115</v>
      </c>
      <c r="G99" s="25">
        <v>251</v>
      </c>
      <c r="H99" s="31">
        <v>120</v>
      </c>
      <c r="I99" s="93">
        <f t="shared" si="1"/>
        <v>30120</v>
      </c>
      <c r="J99" s="32" t="e">
        <f>#REF!*G99</f>
        <v>#REF!</v>
      </c>
      <c r="K99" s="27"/>
      <c r="L99" s="28"/>
    </row>
    <row r="100" spans="1:12" s="24" customFormat="1" ht="12.75" x14ac:dyDescent="0.2">
      <c r="A100" s="59">
        <v>2</v>
      </c>
      <c r="B100" s="59" t="s">
        <v>102</v>
      </c>
      <c r="C100" s="33">
        <v>95</v>
      </c>
      <c r="D100" s="33">
        <v>407</v>
      </c>
      <c r="E100" s="34" t="s">
        <v>116</v>
      </c>
      <c r="F100" s="33" t="s">
        <v>117</v>
      </c>
      <c r="G100" s="35">
        <v>1374</v>
      </c>
      <c r="H100" s="36">
        <v>4</v>
      </c>
      <c r="I100" s="93">
        <f t="shared" si="1"/>
        <v>5496</v>
      </c>
      <c r="J100" s="37" t="e">
        <f>#REF!*(G100-9)</f>
        <v>#REF!</v>
      </c>
      <c r="K100" s="27"/>
      <c r="L100" s="28"/>
    </row>
    <row r="101" spans="1:12" s="24" customFormat="1" ht="12.75" x14ac:dyDescent="0.2">
      <c r="A101" s="59">
        <v>2</v>
      </c>
      <c r="B101" s="59" t="s">
        <v>102</v>
      </c>
      <c r="C101" s="29">
        <v>96</v>
      </c>
      <c r="D101" s="29">
        <v>407</v>
      </c>
      <c r="E101" s="30" t="s">
        <v>118</v>
      </c>
      <c r="F101" s="29" t="s">
        <v>117</v>
      </c>
      <c r="G101" s="25">
        <v>1967</v>
      </c>
      <c r="H101" s="31">
        <v>4</v>
      </c>
      <c r="I101" s="93">
        <f t="shared" si="1"/>
        <v>7868</v>
      </c>
      <c r="J101" s="32" t="e">
        <f>#REF!*G101</f>
        <v>#REF!</v>
      </c>
      <c r="K101" s="27"/>
      <c r="L101" s="28"/>
    </row>
    <row r="102" spans="1:12" s="24" customFormat="1" ht="12.75" x14ac:dyDescent="0.2">
      <c r="A102" s="59">
        <v>2</v>
      </c>
      <c r="B102" s="59" t="s">
        <v>102</v>
      </c>
      <c r="C102" s="29">
        <v>97</v>
      </c>
      <c r="D102" s="29">
        <v>407</v>
      </c>
      <c r="E102" s="30" t="s">
        <v>119</v>
      </c>
      <c r="F102" s="29" t="s">
        <v>117</v>
      </c>
      <c r="G102" s="25">
        <v>421</v>
      </c>
      <c r="H102" s="31">
        <v>4</v>
      </c>
      <c r="I102" s="93">
        <f t="shared" si="1"/>
        <v>1684</v>
      </c>
      <c r="J102" s="32" t="e">
        <f>#REF!*G102</f>
        <v>#REF!</v>
      </c>
      <c r="K102" s="27"/>
      <c r="L102" s="28"/>
    </row>
    <row r="103" spans="1:12" s="24" customFormat="1" ht="12.75" x14ac:dyDescent="0.2">
      <c r="A103" s="59">
        <v>2</v>
      </c>
      <c r="B103" s="59" t="s">
        <v>102</v>
      </c>
      <c r="C103" s="29">
        <v>98</v>
      </c>
      <c r="D103" s="29">
        <v>408</v>
      </c>
      <c r="E103" s="30" t="s">
        <v>120</v>
      </c>
      <c r="F103" s="29" t="s">
        <v>22</v>
      </c>
      <c r="G103" s="25">
        <v>1804</v>
      </c>
      <c r="H103" s="31">
        <v>4</v>
      </c>
      <c r="I103" s="93">
        <f t="shared" si="1"/>
        <v>7216</v>
      </c>
      <c r="J103" s="32" t="e">
        <f>#REF!*G103</f>
        <v>#REF!</v>
      </c>
      <c r="K103" s="27"/>
      <c r="L103" s="28"/>
    </row>
    <row r="104" spans="1:12" s="24" customFormat="1" ht="12.75" x14ac:dyDescent="0.2">
      <c r="A104" s="59">
        <v>2</v>
      </c>
      <c r="B104" s="59" t="s">
        <v>102</v>
      </c>
      <c r="C104" s="29">
        <v>99</v>
      </c>
      <c r="D104" s="29">
        <v>408</v>
      </c>
      <c r="E104" s="30" t="s">
        <v>121</v>
      </c>
      <c r="F104" s="29" t="s">
        <v>22</v>
      </c>
      <c r="G104" s="25">
        <v>219</v>
      </c>
      <c r="H104" s="31">
        <v>4</v>
      </c>
      <c r="I104" s="93">
        <f t="shared" si="1"/>
        <v>876</v>
      </c>
      <c r="J104" s="32" t="e">
        <f>#REF!*G104</f>
        <v>#REF!</v>
      </c>
      <c r="K104" s="27"/>
      <c r="L104" s="28"/>
    </row>
    <row r="105" spans="1:12" s="24" customFormat="1" ht="12.75" x14ac:dyDescent="0.2">
      <c r="A105" s="59">
        <v>2</v>
      </c>
      <c r="B105" s="59" t="s">
        <v>102</v>
      </c>
      <c r="C105" s="29">
        <v>100</v>
      </c>
      <c r="D105" s="29">
        <v>409</v>
      </c>
      <c r="E105" s="30" t="s">
        <v>122</v>
      </c>
      <c r="F105" s="29" t="s">
        <v>117</v>
      </c>
      <c r="G105" s="25">
        <v>66</v>
      </c>
      <c r="H105" s="31">
        <v>3</v>
      </c>
      <c r="I105" s="93">
        <f t="shared" si="1"/>
        <v>198</v>
      </c>
      <c r="J105" s="32" t="e">
        <f>#REF!*G105</f>
        <v>#REF!</v>
      </c>
      <c r="K105" s="27"/>
      <c r="L105" s="28"/>
    </row>
    <row r="106" spans="1:12" s="24" customFormat="1" ht="12.75" x14ac:dyDescent="0.2">
      <c r="A106" s="59">
        <v>2</v>
      </c>
      <c r="B106" s="59" t="s">
        <v>102</v>
      </c>
      <c r="C106" s="29">
        <v>101</v>
      </c>
      <c r="D106" s="29">
        <v>409</v>
      </c>
      <c r="E106" s="30" t="s">
        <v>123</v>
      </c>
      <c r="F106" s="29" t="s">
        <v>115</v>
      </c>
      <c r="G106" s="25">
        <v>4</v>
      </c>
      <c r="H106" s="31">
        <v>100</v>
      </c>
      <c r="I106" s="93">
        <f t="shared" si="1"/>
        <v>400</v>
      </c>
      <c r="J106" s="32" t="e">
        <f>#REF!*G106</f>
        <v>#REF!</v>
      </c>
      <c r="K106" s="27"/>
      <c r="L106" s="28"/>
    </row>
    <row r="107" spans="1:12" s="24" customFormat="1" ht="12.75" x14ac:dyDescent="0.2">
      <c r="A107" s="59">
        <v>2</v>
      </c>
      <c r="B107" s="59" t="s">
        <v>102</v>
      </c>
      <c r="C107" s="29">
        <v>102</v>
      </c>
      <c r="D107" s="29">
        <v>413</v>
      </c>
      <c r="E107" s="30" t="s">
        <v>124</v>
      </c>
      <c r="F107" s="29" t="s">
        <v>18</v>
      </c>
      <c r="G107" s="25">
        <v>3097</v>
      </c>
      <c r="H107" s="31">
        <v>6</v>
      </c>
      <c r="I107" s="93">
        <f t="shared" si="1"/>
        <v>18582</v>
      </c>
      <c r="J107" s="32">
        <v>3097</v>
      </c>
      <c r="K107" s="27"/>
      <c r="L107" s="28"/>
    </row>
    <row r="108" spans="1:12" s="24" customFormat="1" ht="15" customHeight="1" x14ac:dyDescent="0.2">
      <c r="A108" s="59">
        <v>2</v>
      </c>
      <c r="B108" s="59" t="s">
        <v>102</v>
      </c>
      <c r="C108" s="33">
        <v>103</v>
      </c>
      <c r="D108" s="33">
        <v>416</v>
      </c>
      <c r="E108" s="51" t="s">
        <v>125</v>
      </c>
      <c r="F108" s="33" t="s">
        <v>115</v>
      </c>
      <c r="G108" s="35">
        <v>1808</v>
      </c>
      <c r="H108" s="52">
        <v>110</v>
      </c>
      <c r="I108" s="93">
        <f t="shared" si="1"/>
        <v>198880</v>
      </c>
      <c r="J108" s="37" t="e">
        <f>#REF!*(G108-8)</f>
        <v>#REF!</v>
      </c>
      <c r="K108" s="27"/>
      <c r="L108" s="28"/>
    </row>
    <row r="109" spans="1:12" s="24" customFormat="1" ht="25.5" x14ac:dyDescent="0.2">
      <c r="A109" s="59">
        <v>2</v>
      </c>
      <c r="B109" s="59" t="s">
        <v>102</v>
      </c>
      <c r="C109" s="29">
        <v>104</v>
      </c>
      <c r="D109" s="29">
        <v>416</v>
      </c>
      <c r="E109" s="48" t="s">
        <v>126</v>
      </c>
      <c r="F109" s="29" t="s">
        <v>115</v>
      </c>
      <c r="G109" s="25">
        <v>897</v>
      </c>
      <c r="H109" s="31">
        <v>105</v>
      </c>
      <c r="I109" s="93">
        <f t="shared" si="1"/>
        <v>94185</v>
      </c>
      <c r="J109" s="32" t="e">
        <f>#REF!*G109</f>
        <v>#REF!</v>
      </c>
      <c r="L109" s="28"/>
    </row>
    <row r="110" spans="1:12" s="24" customFormat="1" ht="12.75" x14ac:dyDescent="0.2">
      <c r="A110" s="59">
        <v>2</v>
      </c>
      <c r="B110" s="59" t="s">
        <v>102</v>
      </c>
      <c r="C110" s="29">
        <v>105</v>
      </c>
      <c r="D110" s="29">
        <v>452</v>
      </c>
      <c r="E110" s="30" t="s">
        <v>127</v>
      </c>
      <c r="F110" s="29" t="s">
        <v>22</v>
      </c>
      <c r="G110" s="25">
        <v>280</v>
      </c>
      <c r="H110" s="31">
        <v>50</v>
      </c>
      <c r="I110" s="93">
        <f t="shared" si="1"/>
        <v>14000</v>
      </c>
      <c r="J110" s="32">
        <v>280</v>
      </c>
      <c r="L110" s="28"/>
    </row>
    <row r="111" spans="1:12" s="24" customFormat="1" ht="12.75" x14ac:dyDescent="0.2">
      <c r="A111" s="59">
        <v>2</v>
      </c>
      <c r="B111" s="59" t="s">
        <v>102</v>
      </c>
      <c r="C111" s="29">
        <v>106</v>
      </c>
      <c r="D111" s="29">
        <v>452</v>
      </c>
      <c r="E111" s="30" t="s">
        <v>128</v>
      </c>
      <c r="F111" s="29" t="s">
        <v>22</v>
      </c>
      <c r="G111" s="25">
        <v>1339</v>
      </c>
      <c r="H111" s="31">
        <v>60</v>
      </c>
      <c r="I111" s="93">
        <f t="shared" si="1"/>
        <v>80340</v>
      </c>
      <c r="J111" s="32">
        <v>1339</v>
      </c>
      <c r="L111" s="28"/>
    </row>
    <row r="112" spans="1:12" s="24" customFormat="1" ht="12.75" x14ac:dyDescent="0.2">
      <c r="A112" s="59">
        <v>2</v>
      </c>
      <c r="B112" s="59" t="s">
        <v>102</v>
      </c>
      <c r="C112" s="29">
        <v>107</v>
      </c>
      <c r="D112" s="29">
        <v>609</v>
      </c>
      <c r="E112" s="30" t="s">
        <v>129</v>
      </c>
      <c r="F112" s="29" t="s">
        <v>18</v>
      </c>
      <c r="G112" s="25">
        <v>915</v>
      </c>
      <c r="H112" s="31">
        <v>20</v>
      </c>
      <c r="I112" s="93">
        <f t="shared" si="1"/>
        <v>18300</v>
      </c>
      <c r="J112" s="32">
        <v>915</v>
      </c>
      <c r="K112" s="27"/>
      <c r="L112" s="28"/>
    </row>
    <row r="113" spans="1:13" s="39" customFormat="1" ht="12.75" x14ac:dyDescent="0.2">
      <c r="A113" s="59">
        <v>2</v>
      </c>
      <c r="B113" s="59" t="s">
        <v>102</v>
      </c>
      <c r="C113" s="29">
        <v>108</v>
      </c>
      <c r="D113" s="29">
        <v>609</v>
      </c>
      <c r="E113" s="30" t="s">
        <v>130</v>
      </c>
      <c r="F113" s="29" t="s">
        <v>18</v>
      </c>
      <c r="G113" s="25">
        <v>5371</v>
      </c>
      <c r="H113" s="31">
        <v>16</v>
      </c>
      <c r="I113" s="93">
        <f t="shared" si="1"/>
        <v>85936</v>
      </c>
      <c r="J113" s="32">
        <v>5371</v>
      </c>
      <c r="K113" s="27"/>
      <c r="L113" s="38"/>
    </row>
    <row r="114" spans="1:13" s="24" customFormat="1" ht="12.75" x14ac:dyDescent="0.2">
      <c r="A114" s="59">
        <v>2</v>
      </c>
      <c r="B114" s="59" t="s">
        <v>102</v>
      </c>
      <c r="C114" s="29">
        <v>109</v>
      </c>
      <c r="D114" s="29">
        <v>617</v>
      </c>
      <c r="E114" s="30" t="s">
        <v>131</v>
      </c>
      <c r="F114" s="29" t="s">
        <v>22</v>
      </c>
      <c r="G114" s="25">
        <v>66</v>
      </c>
      <c r="H114" s="31">
        <v>27</v>
      </c>
      <c r="I114" s="93">
        <f t="shared" si="1"/>
        <v>1782</v>
      </c>
      <c r="J114" s="32">
        <v>66</v>
      </c>
      <c r="K114" s="27"/>
      <c r="L114" s="28"/>
    </row>
    <row r="115" spans="1:13" s="39" customFormat="1" ht="12.75" x14ac:dyDescent="0.2">
      <c r="A115" s="59">
        <v>2</v>
      </c>
      <c r="B115" s="59" t="s">
        <v>102</v>
      </c>
      <c r="C115" s="29">
        <v>110</v>
      </c>
      <c r="D115" s="29" t="s">
        <v>92</v>
      </c>
      <c r="E115" s="30" t="s">
        <v>132</v>
      </c>
      <c r="F115" s="29" t="s">
        <v>18</v>
      </c>
      <c r="G115" s="25">
        <v>46</v>
      </c>
      <c r="H115" s="31">
        <v>50</v>
      </c>
      <c r="I115" s="93">
        <f t="shared" si="1"/>
        <v>2300</v>
      </c>
      <c r="J115" s="32">
        <v>0</v>
      </c>
      <c r="K115" s="27"/>
      <c r="L115" s="38"/>
    </row>
    <row r="116" spans="1:13" s="24" customFormat="1" ht="12.75" x14ac:dyDescent="0.2">
      <c r="A116" s="59">
        <v>2</v>
      </c>
      <c r="B116" s="59" t="s">
        <v>102</v>
      </c>
      <c r="C116" s="29">
        <v>111</v>
      </c>
      <c r="D116" s="29" t="s">
        <v>92</v>
      </c>
      <c r="E116" s="30" t="s">
        <v>133</v>
      </c>
      <c r="F116" s="29" t="s">
        <v>24</v>
      </c>
      <c r="G116" s="25">
        <v>2204</v>
      </c>
      <c r="H116" s="31">
        <v>5</v>
      </c>
      <c r="I116" s="93">
        <f t="shared" si="1"/>
        <v>11020</v>
      </c>
      <c r="J116" s="32">
        <v>2204</v>
      </c>
      <c r="K116" s="27"/>
      <c r="L116" s="28"/>
    </row>
    <row r="117" spans="1:13" s="24" customFormat="1" ht="12.75" x14ac:dyDescent="0.2">
      <c r="A117" s="59">
        <v>3</v>
      </c>
      <c r="B117" s="59" t="s">
        <v>134</v>
      </c>
      <c r="C117" s="33">
        <v>112</v>
      </c>
      <c r="D117" s="33">
        <v>410</v>
      </c>
      <c r="E117" s="34" t="s">
        <v>135</v>
      </c>
      <c r="F117" s="33" t="s">
        <v>32</v>
      </c>
      <c r="G117" s="35">
        <v>100</v>
      </c>
      <c r="H117" s="36">
        <v>45</v>
      </c>
      <c r="I117" s="93">
        <f t="shared" si="1"/>
        <v>4500</v>
      </c>
      <c r="J117" s="37" t="e">
        <f>#REF!*G117</f>
        <v>#REF!</v>
      </c>
      <c r="K117" s="27"/>
      <c r="L117" s="28"/>
    </row>
    <row r="118" spans="1:13" s="43" customFormat="1" ht="12.75" x14ac:dyDescent="0.2">
      <c r="A118" s="59">
        <v>3</v>
      </c>
      <c r="B118" s="59" t="s">
        <v>134</v>
      </c>
      <c r="C118" s="29">
        <v>113</v>
      </c>
      <c r="D118" s="29">
        <v>614</v>
      </c>
      <c r="E118" s="30" t="s">
        <v>136</v>
      </c>
      <c r="F118" s="89" t="s">
        <v>396</v>
      </c>
      <c r="G118" s="25">
        <v>1</v>
      </c>
      <c r="H118" s="31">
        <v>150000</v>
      </c>
      <c r="I118" s="93">
        <f t="shared" si="1"/>
        <v>150000</v>
      </c>
      <c r="J118" s="61" t="s">
        <v>10</v>
      </c>
      <c r="K118" s="40"/>
      <c r="L118" s="41"/>
      <c r="M118" s="42"/>
    </row>
    <row r="119" spans="1:13" s="24" customFormat="1" ht="12.75" x14ac:dyDescent="0.2">
      <c r="A119" s="59">
        <v>3</v>
      </c>
      <c r="B119" s="59" t="s">
        <v>134</v>
      </c>
      <c r="C119" s="29">
        <v>114</v>
      </c>
      <c r="D119" s="29">
        <v>614</v>
      </c>
      <c r="E119" s="30" t="s">
        <v>137</v>
      </c>
      <c r="F119" s="89" t="s">
        <v>396</v>
      </c>
      <c r="G119" s="25">
        <v>1</v>
      </c>
      <c r="H119" s="31">
        <v>10000</v>
      </c>
      <c r="I119" s="93">
        <f t="shared" si="1"/>
        <v>10000</v>
      </c>
      <c r="J119" s="61" t="s">
        <v>10</v>
      </c>
      <c r="K119" s="27"/>
      <c r="L119" s="28"/>
    </row>
    <row r="120" spans="1:13" s="24" customFormat="1" ht="12.75" x14ac:dyDescent="0.2">
      <c r="A120" s="59">
        <v>3</v>
      </c>
      <c r="B120" s="59" t="s">
        <v>134</v>
      </c>
      <c r="C120" s="29">
        <v>115</v>
      </c>
      <c r="D120" s="29">
        <v>614</v>
      </c>
      <c r="E120" s="30" t="s">
        <v>138</v>
      </c>
      <c r="F120" s="29" t="s">
        <v>139</v>
      </c>
      <c r="G120" s="25">
        <v>4</v>
      </c>
      <c r="H120" s="31">
        <v>10000</v>
      </c>
      <c r="I120" s="93">
        <f t="shared" si="1"/>
        <v>40000</v>
      </c>
      <c r="J120" s="32" t="e">
        <f>#REF!*G120</f>
        <v>#REF!</v>
      </c>
      <c r="K120" s="27"/>
      <c r="L120" s="28"/>
    </row>
    <row r="121" spans="1:13" s="24" customFormat="1" ht="12.75" x14ac:dyDescent="0.2">
      <c r="A121" s="59">
        <v>3</v>
      </c>
      <c r="B121" s="59" t="s">
        <v>134</v>
      </c>
      <c r="C121" s="29">
        <v>116</v>
      </c>
      <c r="D121" s="29">
        <v>614</v>
      </c>
      <c r="E121" s="30" t="s">
        <v>140</v>
      </c>
      <c r="F121" s="29" t="s">
        <v>141</v>
      </c>
      <c r="G121" s="25">
        <v>0.8</v>
      </c>
      <c r="H121" s="31">
        <v>3500</v>
      </c>
      <c r="I121" s="93">
        <f t="shared" si="1"/>
        <v>2800</v>
      </c>
      <c r="J121" s="32" t="e">
        <f>#REF!*G121</f>
        <v>#REF!</v>
      </c>
      <c r="K121" s="27"/>
      <c r="L121" s="28"/>
    </row>
    <row r="122" spans="1:13" s="24" customFormat="1" ht="12.75" x14ac:dyDescent="0.2">
      <c r="A122" s="59">
        <v>3</v>
      </c>
      <c r="B122" s="59" t="s">
        <v>134</v>
      </c>
      <c r="C122" s="29">
        <v>117</v>
      </c>
      <c r="D122" s="29">
        <v>614</v>
      </c>
      <c r="E122" s="30" t="s">
        <v>142</v>
      </c>
      <c r="F122" s="29" t="s">
        <v>18</v>
      </c>
      <c r="G122" s="25">
        <v>1200</v>
      </c>
      <c r="H122" s="31">
        <v>1.5</v>
      </c>
      <c r="I122" s="93">
        <f t="shared" si="1"/>
        <v>1800</v>
      </c>
      <c r="J122" s="32" t="e">
        <f>#REF!*G122</f>
        <v>#REF!</v>
      </c>
      <c r="K122" s="27"/>
      <c r="L122" s="28"/>
    </row>
    <row r="123" spans="1:13" s="24" customFormat="1" ht="12.75" x14ac:dyDescent="0.2">
      <c r="A123" s="59">
        <v>3</v>
      </c>
      <c r="B123" s="59" t="s">
        <v>134</v>
      </c>
      <c r="C123" s="29">
        <v>118</v>
      </c>
      <c r="D123" s="29">
        <v>614</v>
      </c>
      <c r="E123" s="30" t="s">
        <v>143</v>
      </c>
      <c r="F123" s="29" t="s">
        <v>141</v>
      </c>
      <c r="G123" s="25">
        <v>0.3</v>
      </c>
      <c r="H123" s="31">
        <v>2000</v>
      </c>
      <c r="I123" s="93">
        <f t="shared" si="1"/>
        <v>600</v>
      </c>
      <c r="J123" s="32" t="e">
        <f>#REF!*G123</f>
        <v>#REF!</v>
      </c>
      <c r="K123" s="27"/>
      <c r="L123" s="28"/>
    </row>
    <row r="124" spans="1:13" s="24" customFormat="1" ht="12.75" x14ac:dyDescent="0.2">
      <c r="A124" s="59">
        <v>3</v>
      </c>
      <c r="B124" s="59" t="s">
        <v>134</v>
      </c>
      <c r="C124" s="29">
        <v>119</v>
      </c>
      <c r="D124" s="29">
        <v>614</v>
      </c>
      <c r="E124" s="30" t="s">
        <v>144</v>
      </c>
      <c r="F124" s="29" t="s">
        <v>18</v>
      </c>
      <c r="G124" s="25">
        <v>150</v>
      </c>
      <c r="H124" s="31">
        <v>4</v>
      </c>
      <c r="I124" s="93">
        <f t="shared" si="1"/>
        <v>600</v>
      </c>
      <c r="J124" s="32" t="e">
        <f>#REF!*G124</f>
        <v>#REF!</v>
      </c>
      <c r="K124" s="27"/>
      <c r="L124" s="28"/>
    </row>
    <row r="125" spans="1:13" s="47" customFormat="1" ht="12.75" x14ac:dyDescent="0.2">
      <c r="A125" s="59">
        <v>3</v>
      </c>
      <c r="B125" s="59" t="s">
        <v>134</v>
      </c>
      <c r="C125" s="29">
        <v>120</v>
      </c>
      <c r="D125" s="29">
        <v>614</v>
      </c>
      <c r="E125" s="30" t="s">
        <v>145</v>
      </c>
      <c r="F125" s="29" t="s">
        <v>18</v>
      </c>
      <c r="G125" s="25">
        <v>1100</v>
      </c>
      <c r="H125" s="31">
        <v>2</v>
      </c>
      <c r="I125" s="93">
        <f t="shared" si="1"/>
        <v>2200</v>
      </c>
      <c r="J125" s="32" t="e">
        <f>#REF!*G125</f>
        <v>#REF!</v>
      </c>
      <c r="K125" s="44"/>
      <c r="L125" s="45"/>
      <c r="M125" s="46"/>
    </row>
    <row r="126" spans="1:13" s="24" customFormat="1" ht="12.75" x14ac:dyDescent="0.2">
      <c r="A126" s="59">
        <v>3</v>
      </c>
      <c r="B126" s="59" t="s">
        <v>134</v>
      </c>
      <c r="C126" s="29">
        <v>121</v>
      </c>
      <c r="D126" s="29">
        <v>614</v>
      </c>
      <c r="E126" s="30" t="s">
        <v>146</v>
      </c>
      <c r="F126" s="29" t="s">
        <v>32</v>
      </c>
      <c r="G126" s="25">
        <v>15</v>
      </c>
      <c r="H126" s="31">
        <v>200</v>
      </c>
      <c r="I126" s="93">
        <f t="shared" si="1"/>
        <v>3000</v>
      </c>
      <c r="J126" s="32" t="e">
        <f>#REF!*G126</f>
        <v>#REF!</v>
      </c>
      <c r="K126" s="27"/>
      <c r="L126" s="28"/>
    </row>
    <row r="127" spans="1:13" s="24" customFormat="1" ht="12.75" x14ac:dyDescent="0.2">
      <c r="A127" s="59">
        <v>3</v>
      </c>
      <c r="B127" s="59" t="s">
        <v>134</v>
      </c>
      <c r="C127" s="29">
        <v>122</v>
      </c>
      <c r="D127" s="29">
        <v>614</v>
      </c>
      <c r="E127" s="30" t="s">
        <v>147</v>
      </c>
      <c r="F127" s="29" t="s">
        <v>79</v>
      </c>
      <c r="G127" s="25">
        <v>100</v>
      </c>
      <c r="H127" s="31">
        <v>60</v>
      </c>
      <c r="I127" s="93">
        <f t="shared" si="1"/>
        <v>6000</v>
      </c>
      <c r="J127" s="32" t="e">
        <f>#REF!*G127</f>
        <v>#REF!</v>
      </c>
      <c r="K127" s="27"/>
      <c r="L127" s="28"/>
    </row>
    <row r="128" spans="1:13" s="24" customFormat="1" ht="12.75" x14ac:dyDescent="0.2">
      <c r="A128" s="59">
        <v>3</v>
      </c>
      <c r="B128" s="59" t="s">
        <v>134</v>
      </c>
      <c r="C128" s="29">
        <v>123</v>
      </c>
      <c r="D128" s="29">
        <v>614</v>
      </c>
      <c r="E128" s="30" t="s">
        <v>148</v>
      </c>
      <c r="F128" s="29" t="s">
        <v>79</v>
      </c>
      <c r="G128" s="25">
        <v>100</v>
      </c>
      <c r="H128" s="31">
        <v>50</v>
      </c>
      <c r="I128" s="93">
        <f t="shared" si="1"/>
        <v>5000</v>
      </c>
      <c r="J128" s="32" t="e">
        <f>#REF!*G128</f>
        <v>#REF!</v>
      </c>
      <c r="K128" s="27"/>
      <c r="L128" s="28"/>
    </row>
    <row r="129" spans="1:12" s="24" customFormat="1" ht="12.75" x14ac:dyDescent="0.2">
      <c r="A129" s="59">
        <v>3</v>
      </c>
      <c r="B129" s="59" t="s">
        <v>134</v>
      </c>
      <c r="C129" s="29">
        <v>124</v>
      </c>
      <c r="D129" s="29">
        <v>616</v>
      </c>
      <c r="E129" s="30" t="s">
        <v>149</v>
      </c>
      <c r="F129" s="89" t="s">
        <v>396</v>
      </c>
      <c r="G129" s="25">
        <v>1</v>
      </c>
      <c r="H129" s="31">
        <v>10000</v>
      </c>
      <c r="I129" s="93">
        <f t="shared" si="1"/>
        <v>10000</v>
      </c>
      <c r="J129" s="61" t="s">
        <v>10</v>
      </c>
      <c r="K129" s="27"/>
      <c r="L129" s="28"/>
    </row>
    <row r="130" spans="1:12" s="24" customFormat="1" ht="12.75" x14ac:dyDescent="0.2">
      <c r="A130" s="59">
        <v>4</v>
      </c>
      <c r="B130" s="59" t="s">
        <v>150</v>
      </c>
      <c r="C130" s="29">
        <v>125</v>
      </c>
      <c r="D130" s="29">
        <v>207</v>
      </c>
      <c r="E130" s="30" t="s">
        <v>151</v>
      </c>
      <c r="F130" s="29" t="s">
        <v>18</v>
      </c>
      <c r="G130" s="25">
        <v>3575</v>
      </c>
      <c r="H130" s="31">
        <v>3.5</v>
      </c>
      <c r="I130" s="93">
        <f t="shared" si="1"/>
        <v>12512.5</v>
      </c>
      <c r="J130" s="32" t="e">
        <f>#REF!*G130</f>
        <v>#REF!</v>
      </c>
      <c r="K130" s="27"/>
      <c r="L130" s="28"/>
    </row>
    <row r="131" spans="1:12" s="24" customFormat="1" ht="12.75" x14ac:dyDescent="0.2">
      <c r="A131" s="59">
        <v>4</v>
      </c>
      <c r="B131" s="59" t="s">
        <v>150</v>
      </c>
      <c r="C131" s="29">
        <v>126</v>
      </c>
      <c r="D131" s="29">
        <v>207</v>
      </c>
      <c r="E131" s="30" t="s">
        <v>152</v>
      </c>
      <c r="F131" s="29" t="s">
        <v>13</v>
      </c>
      <c r="G131" s="25">
        <v>8</v>
      </c>
      <c r="H131" s="31">
        <v>110</v>
      </c>
      <c r="I131" s="93">
        <f t="shared" si="1"/>
        <v>880</v>
      </c>
      <c r="J131" s="32" t="e">
        <f>#REF!*G131</f>
        <v>#REF!</v>
      </c>
      <c r="K131" s="27"/>
      <c r="L131" s="28"/>
    </row>
    <row r="132" spans="1:12" s="24" customFormat="1" ht="12.75" x14ac:dyDescent="0.2">
      <c r="A132" s="59">
        <v>4</v>
      </c>
      <c r="B132" s="59" t="s">
        <v>150</v>
      </c>
      <c r="C132" s="29">
        <v>127</v>
      </c>
      <c r="D132" s="29">
        <v>207</v>
      </c>
      <c r="E132" s="30" t="s">
        <v>153</v>
      </c>
      <c r="F132" s="29" t="s">
        <v>13</v>
      </c>
      <c r="G132" s="25">
        <v>76</v>
      </c>
      <c r="H132" s="31">
        <v>110</v>
      </c>
      <c r="I132" s="93">
        <f t="shared" si="1"/>
        <v>8360</v>
      </c>
      <c r="J132" s="32" t="e">
        <f>#REF!*G132</f>
        <v>#REF!</v>
      </c>
      <c r="K132" s="27"/>
      <c r="L132" s="28"/>
    </row>
    <row r="133" spans="1:12" s="24" customFormat="1" ht="12.75" x14ac:dyDescent="0.2">
      <c r="A133" s="59">
        <v>4</v>
      </c>
      <c r="B133" s="59" t="s">
        <v>150</v>
      </c>
      <c r="C133" s="29">
        <v>128</v>
      </c>
      <c r="D133" s="29">
        <v>207</v>
      </c>
      <c r="E133" s="30" t="s">
        <v>154</v>
      </c>
      <c r="F133" s="29" t="s">
        <v>13</v>
      </c>
      <c r="G133" s="25">
        <v>31</v>
      </c>
      <c r="H133" s="31">
        <v>110</v>
      </c>
      <c r="I133" s="93">
        <f t="shared" si="1"/>
        <v>3410</v>
      </c>
      <c r="J133" s="32" t="e">
        <f>#REF!*G133</f>
        <v>#REF!</v>
      </c>
      <c r="K133" s="27"/>
      <c r="L133" s="28"/>
    </row>
    <row r="134" spans="1:12" s="43" customFormat="1" ht="12.75" x14ac:dyDescent="0.2">
      <c r="A134" s="59">
        <v>4</v>
      </c>
      <c r="B134" s="59" t="s">
        <v>150</v>
      </c>
      <c r="C134" s="29">
        <v>129</v>
      </c>
      <c r="D134" s="29">
        <v>207</v>
      </c>
      <c r="E134" s="30" t="s">
        <v>155</v>
      </c>
      <c r="F134" s="29" t="s">
        <v>13</v>
      </c>
      <c r="G134" s="25">
        <v>36</v>
      </c>
      <c r="H134" s="31">
        <v>110</v>
      </c>
      <c r="I134" s="93">
        <f t="shared" si="1"/>
        <v>3960</v>
      </c>
      <c r="J134" s="32" t="e">
        <f>#REF!*G134</f>
        <v>#REF!</v>
      </c>
      <c r="K134" s="40"/>
      <c r="L134" s="41"/>
    </row>
    <row r="135" spans="1:12" s="24" customFormat="1" ht="12.75" x14ac:dyDescent="0.2">
      <c r="A135" s="59">
        <v>4</v>
      </c>
      <c r="B135" s="59" t="s">
        <v>150</v>
      </c>
      <c r="C135" s="29">
        <v>130</v>
      </c>
      <c r="D135" s="29">
        <v>207</v>
      </c>
      <c r="E135" s="30" t="s">
        <v>156</v>
      </c>
      <c r="F135" s="29" t="s">
        <v>13</v>
      </c>
      <c r="G135" s="25">
        <v>11</v>
      </c>
      <c r="H135" s="31">
        <v>500</v>
      </c>
      <c r="I135" s="93">
        <f t="shared" ref="I135:I198" si="2">IF(G135*H135&gt;0,G135*H135,"")</f>
        <v>5500</v>
      </c>
      <c r="J135" s="32" t="e">
        <f>#REF!*G135</f>
        <v>#REF!</v>
      </c>
      <c r="K135" s="27"/>
      <c r="L135" s="28"/>
    </row>
    <row r="136" spans="1:12" s="24" customFormat="1" ht="12.75" x14ac:dyDescent="0.2">
      <c r="A136" s="59">
        <v>4</v>
      </c>
      <c r="B136" s="59" t="s">
        <v>150</v>
      </c>
      <c r="C136" s="29">
        <v>131</v>
      </c>
      <c r="D136" s="29">
        <v>207</v>
      </c>
      <c r="E136" s="30" t="s">
        <v>157</v>
      </c>
      <c r="F136" s="29" t="s">
        <v>13</v>
      </c>
      <c r="G136" s="25">
        <v>1</v>
      </c>
      <c r="H136" s="31">
        <v>2500</v>
      </c>
      <c r="I136" s="93">
        <f t="shared" si="2"/>
        <v>2500</v>
      </c>
      <c r="J136" s="32" t="e">
        <f>#REF!*G136</f>
        <v>#REF!</v>
      </c>
      <c r="K136" s="27"/>
      <c r="L136" s="28"/>
    </row>
    <row r="137" spans="1:12" s="24" customFormat="1" ht="12.75" x14ac:dyDescent="0.2">
      <c r="A137" s="59">
        <v>4</v>
      </c>
      <c r="B137" s="59" t="s">
        <v>150</v>
      </c>
      <c r="C137" s="29">
        <v>132</v>
      </c>
      <c r="D137" s="29">
        <v>207</v>
      </c>
      <c r="E137" s="30" t="s">
        <v>158</v>
      </c>
      <c r="F137" s="29" t="s">
        <v>13</v>
      </c>
      <c r="G137" s="25">
        <v>1</v>
      </c>
      <c r="H137" s="31">
        <v>1000</v>
      </c>
      <c r="I137" s="93">
        <f t="shared" si="2"/>
        <v>1000</v>
      </c>
      <c r="J137" s="32" t="e">
        <f>#REF!*G137</f>
        <v>#REF!</v>
      </c>
      <c r="K137" s="27"/>
      <c r="L137" s="28"/>
    </row>
    <row r="138" spans="1:12" s="24" customFormat="1" ht="12.75" x14ac:dyDescent="0.2">
      <c r="A138" s="59">
        <v>4</v>
      </c>
      <c r="B138" s="59" t="s">
        <v>150</v>
      </c>
      <c r="C138" s="29">
        <v>133</v>
      </c>
      <c r="D138" s="29">
        <v>207</v>
      </c>
      <c r="E138" s="30" t="s">
        <v>159</v>
      </c>
      <c r="F138" s="89" t="s">
        <v>396</v>
      </c>
      <c r="G138" s="25">
        <v>1</v>
      </c>
      <c r="H138" s="31">
        <v>3000</v>
      </c>
      <c r="I138" s="93">
        <f t="shared" si="2"/>
        <v>3000</v>
      </c>
      <c r="J138" s="61" t="s">
        <v>10</v>
      </c>
      <c r="K138" s="27"/>
      <c r="L138" s="28"/>
    </row>
    <row r="139" spans="1:12" s="24" customFormat="1" ht="12.75" x14ac:dyDescent="0.2">
      <c r="A139" s="59">
        <v>4</v>
      </c>
      <c r="B139" s="59" t="s">
        <v>150</v>
      </c>
      <c r="C139" s="29">
        <v>134</v>
      </c>
      <c r="D139" s="29">
        <v>207</v>
      </c>
      <c r="E139" s="30" t="s">
        <v>160</v>
      </c>
      <c r="F139" s="29" t="s">
        <v>22</v>
      </c>
      <c r="G139" s="25">
        <v>7000</v>
      </c>
      <c r="H139" s="31">
        <v>1.5</v>
      </c>
      <c r="I139" s="93">
        <f t="shared" si="2"/>
        <v>10500</v>
      </c>
      <c r="J139" s="32" t="e">
        <f>#REF!*G139</f>
        <v>#REF!</v>
      </c>
      <c r="K139" s="27"/>
      <c r="L139" s="28"/>
    </row>
    <row r="140" spans="1:12" s="24" customFormat="1" ht="12.75" x14ac:dyDescent="0.2">
      <c r="A140" s="59">
        <v>4</v>
      </c>
      <c r="B140" s="59" t="s">
        <v>150</v>
      </c>
      <c r="C140" s="29">
        <v>135</v>
      </c>
      <c r="D140" s="29">
        <v>653</v>
      </c>
      <c r="E140" s="30" t="s">
        <v>161</v>
      </c>
      <c r="F140" s="29" t="s">
        <v>32</v>
      </c>
      <c r="G140" s="25">
        <v>498</v>
      </c>
      <c r="H140" s="31">
        <v>55</v>
      </c>
      <c r="I140" s="93">
        <f t="shared" si="2"/>
        <v>27390</v>
      </c>
      <c r="J140" s="32" t="e">
        <f>#REF!*G140</f>
        <v>#REF!</v>
      </c>
      <c r="K140" s="27"/>
      <c r="L140" s="28"/>
    </row>
    <row r="141" spans="1:12" s="24" customFormat="1" ht="12.75" x14ac:dyDescent="0.2">
      <c r="A141" s="59">
        <v>4</v>
      </c>
      <c r="B141" s="59" t="s">
        <v>150</v>
      </c>
      <c r="C141" s="29">
        <v>136</v>
      </c>
      <c r="D141" s="29">
        <v>659</v>
      </c>
      <c r="E141" s="30" t="s">
        <v>162</v>
      </c>
      <c r="F141" s="29" t="s">
        <v>163</v>
      </c>
      <c r="G141" s="25">
        <v>1</v>
      </c>
      <c r="H141" s="31">
        <v>1000</v>
      </c>
      <c r="I141" s="93">
        <f t="shared" si="2"/>
        <v>1000</v>
      </c>
      <c r="J141" s="32" t="e">
        <f>#REF!*G141</f>
        <v>#REF!</v>
      </c>
      <c r="K141" s="27"/>
      <c r="L141" s="28"/>
    </row>
    <row r="142" spans="1:12" s="24" customFormat="1" ht="12.75" x14ac:dyDescent="0.2">
      <c r="A142" s="59">
        <v>4</v>
      </c>
      <c r="B142" s="59" t="s">
        <v>150</v>
      </c>
      <c r="C142" s="29">
        <v>137</v>
      </c>
      <c r="D142" s="29">
        <v>659</v>
      </c>
      <c r="E142" s="30" t="s">
        <v>164</v>
      </c>
      <c r="F142" s="29" t="s">
        <v>22</v>
      </c>
      <c r="G142" s="25">
        <v>1000</v>
      </c>
      <c r="H142" s="31">
        <v>3.5</v>
      </c>
      <c r="I142" s="93">
        <f t="shared" si="2"/>
        <v>3500</v>
      </c>
      <c r="J142" s="32" t="e">
        <f>#REF!*G142</f>
        <v>#REF!</v>
      </c>
      <c r="K142" s="27"/>
      <c r="L142" s="28"/>
    </row>
    <row r="143" spans="1:12" s="24" customFormat="1" ht="12.75" x14ac:dyDescent="0.2">
      <c r="A143" s="59">
        <v>4</v>
      </c>
      <c r="B143" s="59" t="s">
        <v>150</v>
      </c>
      <c r="C143" s="29">
        <v>138</v>
      </c>
      <c r="D143" s="29">
        <v>659</v>
      </c>
      <c r="E143" s="30" t="s">
        <v>165</v>
      </c>
      <c r="F143" s="29" t="s">
        <v>22</v>
      </c>
      <c r="G143" s="25">
        <v>5220</v>
      </c>
      <c r="H143" s="31">
        <v>3.5</v>
      </c>
      <c r="I143" s="93">
        <f t="shared" si="2"/>
        <v>18270</v>
      </c>
      <c r="J143" s="32" t="e">
        <f>#REF!*G143</f>
        <v>#REF!</v>
      </c>
      <c r="K143" s="27"/>
      <c r="L143" s="28"/>
    </row>
    <row r="144" spans="1:12" s="24" customFormat="1" ht="12.75" x14ac:dyDescent="0.2">
      <c r="A144" s="59">
        <v>4</v>
      </c>
      <c r="B144" s="59" t="s">
        <v>150</v>
      </c>
      <c r="C144" s="29">
        <v>139</v>
      </c>
      <c r="D144" s="29">
        <v>659</v>
      </c>
      <c r="E144" s="30" t="s">
        <v>166</v>
      </c>
      <c r="F144" s="29" t="s">
        <v>22</v>
      </c>
      <c r="G144" s="25">
        <v>830</v>
      </c>
      <c r="H144" s="31">
        <v>3.5</v>
      </c>
      <c r="I144" s="93">
        <f t="shared" si="2"/>
        <v>2905</v>
      </c>
      <c r="J144" s="32" t="e">
        <f>#REF!*G144</f>
        <v>#REF!</v>
      </c>
      <c r="K144" s="27"/>
      <c r="L144" s="28"/>
    </row>
    <row r="145" spans="1:12" s="24" customFormat="1" ht="15" customHeight="1" x14ac:dyDescent="0.2">
      <c r="A145" s="59">
        <v>4</v>
      </c>
      <c r="B145" s="59" t="s">
        <v>150</v>
      </c>
      <c r="C145" s="29">
        <v>140</v>
      </c>
      <c r="D145" s="29">
        <v>659</v>
      </c>
      <c r="E145" s="62" t="s">
        <v>167</v>
      </c>
      <c r="F145" s="29" t="s">
        <v>168</v>
      </c>
      <c r="G145" s="25">
        <v>12</v>
      </c>
      <c r="H145" s="57">
        <v>100</v>
      </c>
      <c r="I145" s="93">
        <f t="shared" si="2"/>
        <v>1200</v>
      </c>
      <c r="J145" s="32" t="e">
        <f>#REF!*G145</f>
        <v>#REF!</v>
      </c>
      <c r="K145" s="27"/>
    </row>
    <row r="146" spans="1:12" s="24" customFormat="1" ht="12.75" x14ac:dyDescent="0.2">
      <c r="A146" s="59">
        <v>4</v>
      </c>
      <c r="B146" s="59" t="s">
        <v>150</v>
      </c>
      <c r="C146" s="29">
        <v>141</v>
      </c>
      <c r="D146" s="29">
        <v>659</v>
      </c>
      <c r="E146" s="30" t="s">
        <v>169</v>
      </c>
      <c r="F146" s="29" t="s">
        <v>168</v>
      </c>
      <c r="G146" s="25">
        <v>20</v>
      </c>
      <c r="H146" s="31">
        <v>100</v>
      </c>
      <c r="I146" s="93">
        <f t="shared" si="2"/>
        <v>2000</v>
      </c>
      <c r="J146" s="32" t="e">
        <f>#REF!*G146</f>
        <v>#REF!</v>
      </c>
    </row>
    <row r="147" spans="1:12" s="24" customFormat="1" ht="12.75" x14ac:dyDescent="0.2">
      <c r="A147" s="59">
        <v>4</v>
      </c>
      <c r="B147" s="59" t="s">
        <v>150</v>
      </c>
      <c r="C147" s="29">
        <v>142</v>
      </c>
      <c r="D147" s="29">
        <v>670</v>
      </c>
      <c r="E147" s="30" t="s">
        <v>170</v>
      </c>
      <c r="F147" s="29" t="s">
        <v>22</v>
      </c>
      <c r="G147" s="25">
        <v>260</v>
      </c>
      <c r="H147" s="31">
        <v>15</v>
      </c>
      <c r="I147" s="93">
        <f t="shared" si="2"/>
        <v>3900</v>
      </c>
      <c r="J147" s="32" t="e">
        <f>#REF!*G147</f>
        <v>#REF!</v>
      </c>
    </row>
    <row r="148" spans="1:12" s="24" customFormat="1" ht="12.75" x14ac:dyDescent="0.2">
      <c r="A148" s="59">
        <v>5</v>
      </c>
      <c r="B148" s="59" t="s">
        <v>171</v>
      </c>
      <c r="C148" s="29">
        <v>143</v>
      </c>
      <c r="D148" s="29">
        <v>601</v>
      </c>
      <c r="E148" s="48" t="s">
        <v>172</v>
      </c>
      <c r="F148" s="29" t="s">
        <v>32</v>
      </c>
      <c r="G148" s="25">
        <v>99</v>
      </c>
      <c r="H148" s="31">
        <v>85</v>
      </c>
      <c r="I148" s="93">
        <f t="shared" si="2"/>
        <v>8415</v>
      </c>
      <c r="J148" s="32">
        <v>0</v>
      </c>
    </row>
    <row r="149" spans="1:12" s="50" customFormat="1" ht="12.75" x14ac:dyDescent="0.2">
      <c r="A149" s="59">
        <v>5</v>
      </c>
      <c r="B149" s="59" t="s">
        <v>171</v>
      </c>
      <c r="C149" s="29">
        <v>144</v>
      </c>
      <c r="D149" s="29">
        <v>601</v>
      </c>
      <c r="E149" s="48" t="s">
        <v>173</v>
      </c>
      <c r="F149" s="29" t="s">
        <v>32</v>
      </c>
      <c r="G149" s="25">
        <v>36</v>
      </c>
      <c r="H149" s="31">
        <v>85</v>
      </c>
      <c r="I149" s="93">
        <f t="shared" si="2"/>
        <v>3060</v>
      </c>
      <c r="J149" s="32">
        <v>0</v>
      </c>
      <c r="K149" s="27"/>
      <c r="L149" s="49"/>
    </row>
    <row r="150" spans="1:12" s="24" customFormat="1" ht="12.75" x14ac:dyDescent="0.2">
      <c r="A150" s="59">
        <v>5</v>
      </c>
      <c r="B150" s="59" t="s">
        <v>171</v>
      </c>
      <c r="C150" s="29">
        <v>145</v>
      </c>
      <c r="D150" s="29">
        <v>604</v>
      </c>
      <c r="E150" s="48" t="s">
        <v>174</v>
      </c>
      <c r="F150" s="29" t="s">
        <v>13</v>
      </c>
      <c r="G150" s="25">
        <v>2</v>
      </c>
      <c r="H150" s="31">
        <v>8000</v>
      </c>
      <c r="I150" s="93">
        <f t="shared" si="2"/>
        <v>16000</v>
      </c>
      <c r="J150" s="32">
        <v>0</v>
      </c>
      <c r="K150" s="27"/>
      <c r="L150" s="28"/>
    </row>
    <row r="151" spans="1:12" s="24" customFormat="1" ht="12.75" x14ac:dyDescent="0.2">
      <c r="A151" s="59">
        <v>5</v>
      </c>
      <c r="B151" s="59" t="s">
        <v>171</v>
      </c>
      <c r="C151" s="29">
        <v>146</v>
      </c>
      <c r="D151" s="29">
        <v>604</v>
      </c>
      <c r="E151" s="48" t="s">
        <v>175</v>
      </c>
      <c r="F151" s="29" t="s">
        <v>13</v>
      </c>
      <c r="G151" s="25">
        <v>1</v>
      </c>
      <c r="H151" s="31">
        <v>1500</v>
      </c>
      <c r="I151" s="93">
        <f t="shared" si="2"/>
        <v>1500</v>
      </c>
      <c r="J151" s="32">
        <v>0</v>
      </c>
      <c r="K151" s="27"/>
      <c r="L151" s="28"/>
    </row>
    <row r="152" spans="1:12" s="24" customFormat="1" ht="12.75" x14ac:dyDescent="0.2">
      <c r="A152" s="59">
        <v>5</v>
      </c>
      <c r="B152" s="59" t="s">
        <v>171</v>
      </c>
      <c r="C152" s="29">
        <v>147</v>
      </c>
      <c r="D152" s="29">
        <v>604</v>
      </c>
      <c r="E152" s="48" t="s">
        <v>176</v>
      </c>
      <c r="F152" s="29" t="s">
        <v>13</v>
      </c>
      <c r="G152" s="25">
        <v>1</v>
      </c>
      <c r="H152" s="31">
        <v>2000</v>
      </c>
      <c r="I152" s="93">
        <f t="shared" si="2"/>
        <v>2000</v>
      </c>
      <c r="J152" s="32">
        <v>0</v>
      </c>
      <c r="K152" s="27"/>
      <c r="L152" s="28"/>
    </row>
    <row r="153" spans="1:12" s="24" customFormat="1" ht="12.75" x14ac:dyDescent="0.2">
      <c r="A153" s="59">
        <v>5</v>
      </c>
      <c r="B153" s="59" t="s">
        <v>171</v>
      </c>
      <c r="C153" s="29">
        <v>148</v>
      </c>
      <c r="D153" s="29">
        <v>604</v>
      </c>
      <c r="E153" s="48" t="s">
        <v>177</v>
      </c>
      <c r="F153" s="29" t="s">
        <v>13</v>
      </c>
      <c r="G153" s="25">
        <v>1</v>
      </c>
      <c r="H153" s="31">
        <v>3000</v>
      </c>
      <c r="I153" s="93">
        <f t="shared" si="2"/>
        <v>3000</v>
      </c>
      <c r="J153" s="32">
        <v>0</v>
      </c>
      <c r="K153" s="27"/>
      <c r="L153" s="28"/>
    </row>
    <row r="154" spans="1:12" s="24" customFormat="1" ht="12.75" x14ac:dyDescent="0.2">
      <c r="A154" s="59">
        <v>5</v>
      </c>
      <c r="B154" s="59" t="s">
        <v>171</v>
      </c>
      <c r="C154" s="29">
        <v>149</v>
      </c>
      <c r="D154" s="29">
        <v>604</v>
      </c>
      <c r="E154" s="48" t="s">
        <v>178</v>
      </c>
      <c r="F154" s="29" t="s">
        <v>13</v>
      </c>
      <c r="G154" s="25">
        <v>1</v>
      </c>
      <c r="H154" s="31">
        <v>3000</v>
      </c>
      <c r="I154" s="93">
        <f t="shared" si="2"/>
        <v>3000</v>
      </c>
      <c r="J154" s="32">
        <v>0</v>
      </c>
      <c r="K154" s="27"/>
    </row>
    <row r="155" spans="1:12" s="24" customFormat="1" ht="12.75" x14ac:dyDescent="0.2">
      <c r="A155" s="59">
        <v>5</v>
      </c>
      <c r="B155" s="59" t="s">
        <v>171</v>
      </c>
      <c r="C155" s="29">
        <v>150</v>
      </c>
      <c r="D155" s="29">
        <v>604</v>
      </c>
      <c r="E155" s="48" t="s">
        <v>179</v>
      </c>
      <c r="F155" s="29" t="s">
        <v>13</v>
      </c>
      <c r="G155" s="25">
        <v>5</v>
      </c>
      <c r="H155" s="31">
        <v>3500</v>
      </c>
      <c r="I155" s="93">
        <f t="shared" si="2"/>
        <v>17500</v>
      </c>
      <c r="J155" s="32">
        <v>0</v>
      </c>
      <c r="K155" s="27"/>
      <c r="L155" s="28"/>
    </row>
    <row r="156" spans="1:12" s="24" customFormat="1" ht="12.75" x14ac:dyDescent="0.2">
      <c r="A156" s="59">
        <v>5</v>
      </c>
      <c r="B156" s="59" t="s">
        <v>171</v>
      </c>
      <c r="C156" s="29">
        <v>151</v>
      </c>
      <c r="D156" s="29">
        <v>604</v>
      </c>
      <c r="E156" s="48" t="s">
        <v>180</v>
      </c>
      <c r="F156" s="29" t="s">
        <v>13</v>
      </c>
      <c r="G156" s="25">
        <v>12</v>
      </c>
      <c r="H156" s="31">
        <v>4000</v>
      </c>
      <c r="I156" s="93">
        <f t="shared" si="2"/>
        <v>48000</v>
      </c>
      <c r="J156" s="32">
        <v>0</v>
      </c>
      <c r="K156" s="27"/>
      <c r="L156" s="28"/>
    </row>
    <row r="157" spans="1:12" s="24" customFormat="1" ht="12.75" x14ac:dyDescent="0.2">
      <c r="A157" s="59">
        <v>5</v>
      </c>
      <c r="B157" s="59" t="s">
        <v>171</v>
      </c>
      <c r="C157" s="29">
        <v>152</v>
      </c>
      <c r="D157" s="29">
        <v>604</v>
      </c>
      <c r="E157" s="48" t="s">
        <v>181</v>
      </c>
      <c r="F157" s="29" t="s">
        <v>13</v>
      </c>
      <c r="G157" s="25">
        <v>4</v>
      </c>
      <c r="H157" s="31">
        <v>6000</v>
      </c>
      <c r="I157" s="93">
        <f t="shared" si="2"/>
        <v>24000</v>
      </c>
      <c r="J157" s="32">
        <v>1</v>
      </c>
      <c r="K157" s="27"/>
      <c r="L157" s="28"/>
    </row>
    <row r="158" spans="1:12" s="24" customFormat="1" ht="12.75" x14ac:dyDescent="0.2">
      <c r="A158" s="59">
        <v>5</v>
      </c>
      <c r="B158" s="59" t="s">
        <v>171</v>
      </c>
      <c r="C158" s="29">
        <v>153</v>
      </c>
      <c r="D158" s="29">
        <v>604</v>
      </c>
      <c r="E158" s="48" t="s">
        <v>182</v>
      </c>
      <c r="F158" s="29" t="s">
        <v>13</v>
      </c>
      <c r="G158" s="25">
        <v>2</v>
      </c>
      <c r="H158" s="31">
        <v>6500</v>
      </c>
      <c r="I158" s="93">
        <f t="shared" si="2"/>
        <v>13000</v>
      </c>
      <c r="J158" s="32">
        <v>1</v>
      </c>
      <c r="K158" s="27"/>
      <c r="L158" s="28"/>
    </row>
    <row r="159" spans="1:12" s="24" customFormat="1" ht="12.75" x14ac:dyDescent="0.2">
      <c r="A159" s="59">
        <v>5</v>
      </c>
      <c r="B159" s="59" t="s">
        <v>171</v>
      </c>
      <c r="C159" s="29">
        <v>154</v>
      </c>
      <c r="D159" s="29">
        <v>604</v>
      </c>
      <c r="E159" s="48" t="s">
        <v>183</v>
      </c>
      <c r="F159" s="29" t="s">
        <v>13</v>
      </c>
      <c r="G159" s="25">
        <v>2</v>
      </c>
      <c r="H159" s="31">
        <v>7000</v>
      </c>
      <c r="I159" s="93">
        <f t="shared" si="2"/>
        <v>14000</v>
      </c>
      <c r="J159" s="32">
        <v>1</v>
      </c>
      <c r="K159" s="27"/>
      <c r="L159" s="28"/>
    </row>
    <row r="160" spans="1:12" s="24" customFormat="1" ht="12.75" x14ac:dyDescent="0.2">
      <c r="A160" s="59">
        <v>5</v>
      </c>
      <c r="B160" s="59" t="s">
        <v>171</v>
      </c>
      <c r="C160" s="29">
        <v>155</v>
      </c>
      <c r="D160" s="29">
        <v>604</v>
      </c>
      <c r="E160" s="48" t="s">
        <v>184</v>
      </c>
      <c r="F160" s="29" t="s">
        <v>13</v>
      </c>
      <c r="G160" s="25">
        <v>1</v>
      </c>
      <c r="H160" s="31">
        <v>8000</v>
      </c>
      <c r="I160" s="93">
        <f t="shared" si="2"/>
        <v>8000</v>
      </c>
      <c r="J160" s="32">
        <v>0</v>
      </c>
      <c r="K160" s="27"/>
      <c r="L160" s="28"/>
    </row>
    <row r="161" spans="1:12" s="24" customFormat="1" ht="12.75" x14ac:dyDescent="0.2">
      <c r="A161" s="59">
        <v>5</v>
      </c>
      <c r="B161" s="59" t="s">
        <v>171</v>
      </c>
      <c r="C161" s="29">
        <v>156</v>
      </c>
      <c r="D161" s="29">
        <v>604</v>
      </c>
      <c r="E161" s="48" t="s">
        <v>185</v>
      </c>
      <c r="F161" s="29" t="s">
        <v>13</v>
      </c>
      <c r="G161" s="25">
        <v>8</v>
      </c>
      <c r="H161" s="31">
        <v>8500</v>
      </c>
      <c r="I161" s="93">
        <f t="shared" si="2"/>
        <v>68000</v>
      </c>
      <c r="J161" s="32">
        <v>0</v>
      </c>
      <c r="K161" s="27"/>
      <c r="L161" s="28"/>
    </row>
    <row r="162" spans="1:12" s="24" customFormat="1" ht="12.75" x14ac:dyDescent="0.2">
      <c r="A162" s="59">
        <v>5</v>
      </c>
      <c r="B162" s="59" t="s">
        <v>171</v>
      </c>
      <c r="C162" s="29">
        <v>157</v>
      </c>
      <c r="D162" s="29">
        <v>604</v>
      </c>
      <c r="E162" s="48" t="s">
        <v>186</v>
      </c>
      <c r="F162" s="29" t="s">
        <v>13</v>
      </c>
      <c r="G162" s="25">
        <v>5</v>
      </c>
      <c r="H162" s="31">
        <v>9000</v>
      </c>
      <c r="I162" s="93">
        <f t="shared" si="2"/>
        <v>45000</v>
      </c>
      <c r="J162" s="32">
        <v>0</v>
      </c>
      <c r="K162" s="27"/>
      <c r="L162" s="28"/>
    </row>
    <row r="163" spans="1:12" s="24" customFormat="1" ht="15" customHeight="1" x14ac:dyDescent="0.2">
      <c r="A163" s="59">
        <v>5</v>
      </c>
      <c r="B163" s="59" t="s">
        <v>171</v>
      </c>
      <c r="C163" s="33">
        <v>158</v>
      </c>
      <c r="D163" s="33">
        <v>604</v>
      </c>
      <c r="E163" s="51" t="s">
        <v>187</v>
      </c>
      <c r="F163" s="33" t="s">
        <v>13</v>
      </c>
      <c r="G163" s="35">
        <v>1</v>
      </c>
      <c r="H163" s="52">
        <v>3200</v>
      </c>
      <c r="I163" s="93">
        <f t="shared" si="2"/>
        <v>3200</v>
      </c>
      <c r="J163" s="37">
        <v>0</v>
      </c>
      <c r="K163" s="27"/>
    </row>
    <row r="164" spans="1:12" s="24" customFormat="1" ht="12.75" x14ac:dyDescent="0.2">
      <c r="A164" s="59">
        <v>5</v>
      </c>
      <c r="B164" s="59" t="s">
        <v>171</v>
      </c>
      <c r="C164" s="29">
        <v>159</v>
      </c>
      <c r="D164" s="29">
        <v>604</v>
      </c>
      <c r="E164" s="48" t="s">
        <v>188</v>
      </c>
      <c r="F164" s="29" t="s">
        <v>13</v>
      </c>
      <c r="G164" s="25">
        <v>5</v>
      </c>
      <c r="H164" s="31">
        <v>15000</v>
      </c>
      <c r="I164" s="93">
        <f t="shared" si="2"/>
        <v>75000</v>
      </c>
      <c r="J164" s="32">
        <v>0</v>
      </c>
    </row>
    <row r="165" spans="1:12" s="24" customFormat="1" ht="12.75" x14ac:dyDescent="0.2">
      <c r="A165" s="59">
        <v>5</v>
      </c>
      <c r="B165" s="59" t="s">
        <v>171</v>
      </c>
      <c r="C165" s="29">
        <v>160</v>
      </c>
      <c r="D165" s="29">
        <v>604</v>
      </c>
      <c r="E165" s="48" t="s">
        <v>189</v>
      </c>
      <c r="F165" s="29" t="s">
        <v>13</v>
      </c>
      <c r="G165" s="25">
        <v>5</v>
      </c>
      <c r="H165" s="31">
        <v>15000</v>
      </c>
      <c r="I165" s="93">
        <f t="shared" si="2"/>
        <v>75000</v>
      </c>
      <c r="J165" s="32">
        <v>0</v>
      </c>
      <c r="K165" s="53"/>
      <c r="L165" s="28"/>
    </row>
    <row r="166" spans="1:12" s="24" customFormat="1" ht="12.75" x14ac:dyDescent="0.2">
      <c r="A166" s="59">
        <v>5</v>
      </c>
      <c r="B166" s="59" t="s">
        <v>171</v>
      </c>
      <c r="C166" s="29">
        <v>161</v>
      </c>
      <c r="D166" s="29">
        <v>604</v>
      </c>
      <c r="E166" s="48" t="s">
        <v>190</v>
      </c>
      <c r="F166" s="29" t="s">
        <v>13</v>
      </c>
      <c r="G166" s="25">
        <v>11</v>
      </c>
      <c r="H166" s="31">
        <v>15000</v>
      </c>
      <c r="I166" s="93">
        <f t="shared" si="2"/>
        <v>165000</v>
      </c>
      <c r="J166" s="32">
        <v>0</v>
      </c>
      <c r="K166" s="53"/>
      <c r="L166" s="28"/>
    </row>
    <row r="167" spans="1:12" s="24" customFormat="1" ht="12.75" x14ac:dyDescent="0.2">
      <c r="A167" s="59">
        <v>5</v>
      </c>
      <c r="B167" s="59" t="s">
        <v>171</v>
      </c>
      <c r="C167" s="29">
        <v>162</v>
      </c>
      <c r="D167" s="29">
        <v>604</v>
      </c>
      <c r="E167" s="48" t="s">
        <v>191</v>
      </c>
      <c r="F167" s="29" t="s">
        <v>13</v>
      </c>
      <c r="G167" s="25">
        <v>1</v>
      </c>
      <c r="H167" s="31">
        <v>8500</v>
      </c>
      <c r="I167" s="93">
        <f t="shared" si="2"/>
        <v>8500</v>
      </c>
      <c r="J167" s="32">
        <v>0</v>
      </c>
    </row>
    <row r="168" spans="1:12" s="24" customFormat="1" ht="12.75" x14ac:dyDescent="0.2">
      <c r="A168" s="59">
        <v>5</v>
      </c>
      <c r="B168" s="59" t="s">
        <v>171</v>
      </c>
      <c r="C168" s="29">
        <v>163</v>
      </c>
      <c r="D168" s="29">
        <v>604</v>
      </c>
      <c r="E168" s="48" t="s">
        <v>192</v>
      </c>
      <c r="F168" s="29" t="s">
        <v>13</v>
      </c>
      <c r="G168" s="25">
        <v>4</v>
      </c>
      <c r="H168" s="31">
        <v>40000</v>
      </c>
      <c r="I168" s="93">
        <f t="shared" si="2"/>
        <v>160000</v>
      </c>
      <c r="J168" s="32">
        <v>0</v>
      </c>
    </row>
    <row r="169" spans="1:12" s="24" customFormat="1" ht="12.75" x14ac:dyDescent="0.2">
      <c r="A169" s="59">
        <v>5</v>
      </c>
      <c r="B169" s="59" t="s">
        <v>171</v>
      </c>
      <c r="C169" s="29">
        <v>164</v>
      </c>
      <c r="D169" s="29">
        <v>604</v>
      </c>
      <c r="E169" s="48" t="s">
        <v>193</v>
      </c>
      <c r="F169" s="29" t="s">
        <v>13</v>
      </c>
      <c r="G169" s="25">
        <v>2</v>
      </c>
      <c r="H169" s="31">
        <v>25000</v>
      </c>
      <c r="I169" s="93">
        <f t="shared" si="2"/>
        <v>50000</v>
      </c>
      <c r="J169" s="32">
        <v>0</v>
      </c>
      <c r="K169" s="27"/>
      <c r="L169" s="28"/>
    </row>
    <row r="170" spans="1:12" s="24" customFormat="1" ht="12.75" x14ac:dyDescent="0.2">
      <c r="A170" s="59">
        <v>5</v>
      </c>
      <c r="B170" s="59" t="s">
        <v>171</v>
      </c>
      <c r="C170" s="29">
        <v>165</v>
      </c>
      <c r="D170" s="29">
        <v>604</v>
      </c>
      <c r="E170" s="48" t="s">
        <v>194</v>
      </c>
      <c r="F170" s="29" t="s">
        <v>13</v>
      </c>
      <c r="G170" s="25">
        <v>34</v>
      </c>
      <c r="H170" s="31">
        <v>2000</v>
      </c>
      <c r="I170" s="93">
        <f t="shared" si="2"/>
        <v>68000</v>
      </c>
      <c r="J170" s="32">
        <v>22</v>
      </c>
      <c r="K170" s="27"/>
      <c r="L170" s="28"/>
    </row>
    <row r="171" spans="1:12" s="24" customFormat="1" ht="12.75" x14ac:dyDescent="0.2">
      <c r="A171" s="59">
        <v>5</v>
      </c>
      <c r="B171" s="59" t="s">
        <v>171</v>
      </c>
      <c r="C171" s="29">
        <v>166</v>
      </c>
      <c r="D171" s="29">
        <v>604</v>
      </c>
      <c r="E171" s="48" t="s">
        <v>195</v>
      </c>
      <c r="F171" s="29" t="s">
        <v>13</v>
      </c>
      <c r="G171" s="25">
        <v>2</v>
      </c>
      <c r="H171" s="31">
        <v>2000</v>
      </c>
      <c r="I171" s="93">
        <f t="shared" si="2"/>
        <v>4000</v>
      </c>
      <c r="J171" s="32">
        <v>1</v>
      </c>
      <c r="K171" s="27"/>
      <c r="L171" s="28"/>
    </row>
    <row r="172" spans="1:12" s="24" customFormat="1" ht="12.75" x14ac:dyDescent="0.2">
      <c r="A172" s="59">
        <v>5</v>
      </c>
      <c r="B172" s="59" t="s">
        <v>171</v>
      </c>
      <c r="C172" s="29">
        <v>167</v>
      </c>
      <c r="D172" s="29">
        <v>604</v>
      </c>
      <c r="E172" s="48" t="s">
        <v>196</v>
      </c>
      <c r="F172" s="29" t="s">
        <v>13</v>
      </c>
      <c r="G172" s="25">
        <v>12</v>
      </c>
      <c r="H172" s="31">
        <v>5000</v>
      </c>
      <c r="I172" s="93">
        <f t="shared" si="2"/>
        <v>60000</v>
      </c>
      <c r="J172" s="32">
        <v>0</v>
      </c>
      <c r="K172" s="27"/>
      <c r="L172" s="28"/>
    </row>
    <row r="173" spans="1:12" s="24" customFormat="1" ht="12.75" x14ac:dyDescent="0.2">
      <c r="A173" s="59">
        <v>5</v>
      </c>
      <c r="B173" s="59" t="s">
        <v>171</v>
      </c>
      <c r="C173" s="29">
        <v>168</v>
      </c>
      <c r="D173" s="29">
        <v>604</v>
      </c>
      <c r="E173" s="48" t="s">
        <v>197</v>
      </c>
      <c r="F173" s="29" t="s">
        <v>13</v>
      </c>
      <c r="G173" s="25">
        <v>1</v>
      </c>
      <c r="H173" s="31">
        <v>12000</v>
      </c>
      <c r="I173" s="93">
        <f t="shared" si="2"/>
        <v>12000</v>
      </c>
      <c r="J173" s="32">
        <v>0</v>
      </c>
      <c r="K173" s="27"/>
      <c r="L173" s="28"/>
    </row>
    <row r="174" spans="1:12" s="24" customFormat="1" ht="12.75" x14ac:dyDescent="0.2">
      <c r="A174" s="59">
        <v>5</v>
      </c>
      <c r="B174" s="59" t="s">
        <v>171</v>
      </c>
      <c r="C174" s="29">
        <v>169</v>
      </c>
      <c r="D174" s="29">
        <v>604</v>
      </c>
      <c r="E174" s="48" t="s">
        <v>198</v>
      </c>
      <c r="F174" s="29" t="s">
        <v>13</v>
      </c>
      <c r="G174" s="25">
        <v>1</v>
      </c>
      <c r="H174" s="31">
        <v>15000</v>
      </c>
      <c r="I174" s="93">
        <f t="shared" si="2"/>
        <v>15000</v>
      </c>
      <c r="J174" s="32">
        <v>0</v>
      </c>
      <c r="K174" s="27"/>
    </row>
    <row r="175" spans="1:12" s="24" customFormat="1" ht="12.75" x14ac:dyDescent="0.2">
      <c r="A175" s="59">
        <v>5</v>
      </c>
      <c r="B175" s="59" t="s">
        <v>171</v>
      </c>
      <c r="C175" s="33">
        <v>170</v>
      </c>
      <c r="D175" s="33">
        <v>604</v>
      </c>
      <c r="E175" s="54" t="s">
        <v>199</v>
      </c>
      <c r="F175" s="33" t="s">
        <v>13</v>
      </c>
      <c r="G175" s="35">
        <v>11</v>
      </c>
      <c r="H175" s="36">
        <v>1800</v>
      </c>
      <c r="I175" s="93">
        <f t="shared" si="2"/>
        <v>19800</v>
      </c>
      <c r="J175" s="37">
        <v>5</v>
      </c>
      <c r="K175" s="27"/>
      <c r="L175" s="28"/>
    </row>
    <row r="176" spans="1:12" s="24" customFormat="1" ht="12.75" x14ac:dyDescent="0.2">
      <c r="A176" s="59">
        <v>5</v>
      </c>
      <c r="B176" s="59" t="s">
        <v>171</v>
      </c>
      <c r="C176" s="29">
        <v>171</v>
      </c>
      <c r="D176" s="29">
        <v>604</v>
      </c>
      <c r="E176" s="48" t="s">
        <v>200</v>
      </c>
      <c r="F176" s="29" t="s">
        <v>13</v>
      </c>
      <c r="G176" s="25">
        <v>1</v>
      </c>
      <c r="H176" s="31">
        <v>2000</v>
      </c>
      <c r="I176" s="93">
        <f t="shared" si="2"/>
        <v>2000</v>
      </c>
      <c r="J176" s="32">
        <v>0</v>
      </c>
      <c r="K176" s="27"/>
      <c r="L176" s="28"/>
    </row>
    <row r="177" spans="1:12" s="24" customFormat="1" ht="12.75" x14ac:dyDescent="0.2">
      <c r="A177" s="59">
        <v>5</v>
      </c>
      <c r="B177" s="59" t="s">
        <v>171</v>
      </c>
      <c r="C177" s="29">
        <v>172</v>
      </c>
      <c r="D177" s="29">
        <v>604</v>
      </c>
      <c r="E177" s="48" t="s">
        <v>201</v>
      </c>
      <c r="F177" s="29" t="s">
        <v>13</v>
      </c>
      <c r="G177" s="25">
        <v>3</v>
      </c>
      <c r="H177" s="31">
        <v>2000</v>
      </c>
      <c r="I177" s="93">
        <f t="shared" si="2"/>
        <v>6000</v>
      </c>
      <c r="J177" s="32">
        <v>0</v>
      </c>
      <c r="K177" s="27"/>
      <c r="L177" s="28"/>
    </row>
    <row r="178" spans="1:12" s="24" customFormat="1" ht="12.75" x14ac:dyDescent="0.2">
      <c r="A178" s="59">
        <v>5</v>
      </c>
      <c r="B178" s="59" t="s">
        <v>171</v>
      </c>
      <c r="C178" s="33">
        <v>173</v>
      </c>
      <c r="D178" s="33">
        <v>604</v>
      </c>
      <c r="E178" s="54" t="s">
        <v>202</v>
      </c>
      <c r="F178" s="33" t="s">
        <v>13</v>
      </c>
      <c r="G178" s="35">
        <v>8</v>
      </c>
      <c r="H178" s="36">
        <v>2000</v>
      </c>
      <c r="I178" s="93">
        <f t="shared" si="2"/>
        <v>16000</v>
      </c>
      <c r="J178" s="37">
        <v>0</v>
      </c>
      <c r="K178" s="27"/>
      <c r="L178" s="28"/>
    </row>
    <row r="179" spans="1:12" s="24" customFormat="1" ht="12.75" x14ac:dyDescent="0.2">
      <c r="A179" s="59">
        <v>5</v>
      </c>
      <c r="B179" s="59" t="s">
        <v>171</v>
      </c>
      <c r="C179" s="29">
        <v>174</v>
      </c>
      <c r="D179" s="29">
        <v>604</v>
      </c>
      <c r="E179" s="48" t="s">
        <v>203</v>
      </c>
      <c r="F179" s="29" t="s">
        <v>13</v>
      </c>
      <c r="G179" s="25">
        <v>13</v>
      </c>
      <c r="H179" s="31">
        <v>800</v>
      </c>
      <c r="I179" s="93">
        <f t="shared" si="2"/>
        <v>10400</v>
      </c>
      <c r="J179" s="32">
        <v>0</v>
      </c>
      <c r="K179" s="27"/>
      <c r="L179" s="28"/>
    </row>
    <row r="180" spans="1:12" s="55" customFormat="1" ht="12.75" x14ac:dyDescent="0.2">
      <c r="A180" s="59">
        <v>5</v>
      </c>
      <c r="B180" s="59" t="s">
        <v>171</v>
      </c>
      <c r="C180" s="29">
        <v>175</v>
      </c>
      <c r="D180" s="29">
        <v>604</v>
      </c>
      <c r="E180" s="48" t="s">
        <v>204</v>
      </c>
      <c r="F180" s="29" t="s">
        <v>13</v>
      </c>
      <c r="G180" s="25">
        <v>3</v>
      </c>
      <c r="H180" s="31">
        <v>800</v>
      </c>
      <c r="I180" s="93">
        <f t="shared" si="2"/>
        <v>2400</v>
      </c>
      <c r="J180" s="32">
        <v>3</v>
      </c>
      <c r="K180" s="27"/>
    </row>
    <row r="181" spans="1:12" s="24" customFormat="1" ht="12.75" x14ac:dyDescent="0.2">
      <c r="A181" s="59">
        <v>5</v>
      </c>
      <c r="B181" s="59" t="s">
        <v>171</v>
      </c>
      <c r="C181" s="29">
        <v>176</v>
      </c>
      <c r="D181" s="29">
        <v>604</v>
      </c>
      <c r="E181" s="48" t="s">
        <v>205</v>
      </c>
      <c r="F181" s="29" t="s">
        <v>13</v>
      </c>
      <c r="G181" s="25">
        <v>10</v>
      </c>
      <c r="H181" s="31">
        <v>800</v>
      </c>
      <c r="I181" s="93">
        <f t="shared" si="2"/>
        <v>8000</v>
      </c>
      <c r="J181" s="32">
        <v>10</v>
      </c>
      <c r="K181" s="27"/>
      <c r="L181" s="28"/>
    </row>
    <row r="182" spans="1:12" s="24" customFormat="1" ht="12.75" x14ac:dyDescent="0.2">
      <c r="A182" s="59">
        <v>5</v>
      </c>
      <c r="B182" s="59" t="s">
        <v>171</v>
      </c>
      <c r="C182" s="33">
        <v>177</v>
      </c>
      <c r="D182" s="33">
        <v>605</v>
      </c>
      <c r="E182" s="54" t="s">
        <v>206</v>
      </c>
      <c r="F182" s="33" t="s">
        <v>18</v>
      </c>
      <c r="G182" s="35">
        <v>732</v>
      </c>
      <c r="H182" s="36">
        <v>10</v>
      </c>
      <c r="I182" s="93">
        <f t="shared" si="2"/>
        <v>7320</v>
      </c>
      <c r="J182" s="37">
        <v>0</v>
      </c>
      <c r="K182" s="27"/>
      <c r="L182" s="28"/>
    </row>
    <row r="183" spans="1:12" s="24" customFormat="1" ht="12.75" x14ac:dyDescent="0.2">
      <c r="A183" s="59">
        <v>5</v>
      </c>
      <c r="B183" s="59" t="s">
        <v>171</v>
      </c>
      <c r="C183" s="29">
        <v>178</v>
      </c>
      <c r="D183" s="29">
        <v>605</v>
      </c>
      <c r="E183" s="48" t="s">
        <v>207</v>
      </c>
      <c r="F183" s="29" t="s">
        <v>18</v>
      </c>
      <c r="G183" s="25">
        <v>6689</v>
      </c>
      <c r="H183" s="31">
        <v>9</v>
      </c>
      <c r="I183" s="93">
        <f t="shared" si="2"/>
        <v>60201</v>
      </c>
      <c r="J183" s="32">
        <v>6483</v>
      </c>
      <c r="K183" s="27"/>
      <c r="L183" s="28"/>
    </row>
    <row r="184" spans="1:12" s="24" customFormat="1" ht="12.75" x14ac:dyDescent="0.2">
      <c r="A184" s="59">
        <v>5</v>
      </c>
      <c r="B184" s="59" t="s">
        <v>171</v>
      </c>
      <c r="C184" s="29">
        <v>179</v>
      </c>
      <c r="D184" s="29">
        <v>618</v>
      </c>
      <c r="E184" s="48" t="s">
        <v>208</v>
      </c>
      <c r="F184" s="29" t="s">
        <v>18</v>
      </c>
      <c r="G184" s="25">
        <v>1000</v>
      </c>
      <c r="H184" s="31">
        <v>20</v>
      </c>
      <c r="I184" s="93">
        <f t="shared" si="2"/>
        <v>20000</v>
      </c>
      <c r="J184" s="32">
        <v>1000</v>
      </c>
      <c r="K184" s="27"/>
      <c r="L184" s="28"/>
    </row>
    <row r="185" spans="1:12" s="55" customFormat="1" ht="12.75" x14ac:dyDescent="0.2">
      <c r="A185" s="59">
        <v>5</v>
      </c>
      <c r="B185" s="59" t="s">
        <v>171</v>
      </c>
      <c r="C185" s="29">
        <v>180</v>
      </c>
      <c r="D185" s="29">
        <v>618</v>
      </c>
      <c r="E185" s="48" t="s">
        <v>209</v>
      </c>
      <c r="F185" s="29" t="s">
        <v>18</v>
      </c>
      <c r="G185" s="25">
        <v>1000</v>
      </c>
      <c r="H185" s="31">
        <v>22</v>
      </c>
      <c r="I185" s="93">
        <f t="shared" si="2"/>
        <v>22000</v>
      </c>
      <c r="J185" s="32">
        <v>1000</v>
      </c>
      <c r="K185" s="27"/>
    </row>
    <row r="186" spans="1:12" s="24" customFormat="1" ht="12.75" x14ac:dyDescent="0.2">
      <c r="A186" s="59">
        <v>5</v>
      </c>
      <c r="B186" s="59" t="s">
        <v>171</v>
      </c>
      <c r="C186" s="29">
        <v>181</v>
      </c>
      <c r="D186" s="29">
        <v>901</v>
      </c>
      <c r="E186" s="48" t="s">
        <v>210</v>
      </c>
      <c r="F186" s="29" t="s">
        <v>18</v>
      </c>
      <c r="G186" s="25">
        <v>11</v>
      </c>
      <c r="H186" s="31">
        <v>35</v>
      </c>
      <c r="I186" s="93">
        <f t="shared" si="2"/>
        <v>385</v>
      </c>
      <c r="J186" s="32">
        <v>0</v>
      </c>
      <c r="K186" s="27"/>
      <c r="L186" s="28"/>
    </row>
    <row r="187" spans="1:12" s="24" customFormat="1" ht="12.75" x14ac:dyDescent="0.2">
      <c r="A187" s="59">
        <v>5</v>
      </c>
      <c r="B187" s="59" t="s">
        <v>171</v>
      </c>
      <c r="C187" s="29">
        <v>182</v>
      </c>
      <c r="D187" s="29">
        <v>901</v>
      </c>
      <c r="E187" s="48" t="s">
        <v>211</v>
      </c>
      <c r="F187" s="29" t="s">
        <v>18</v>
      </c>
      <c r="G187" s="25">
        <v>176</v>
      </c>
      <c r="H187" s="31">
        <v>325</v>
      </c>
      <c r="I187" s="93">
        <f t="shared" si="2"/>
        <v>57200</v>
      </c>
      <c r="J187" s="32">
        <v>0</v>
      </c>
      <c r="K187" s="27"/>
      <c r="L187" s="28"/>
    </row>
    <row r="188" spans="1:12" s="24" customFormat="1" ht="12.75" x14ac:dyDescent="0.2">
      <c r="A188" s="59">
        <v>5</v>
      </c>
      <c r="B188" s="59" t="s">
        <v>171</v>
      </c>
      <c r="C188" s="29">
        <v>183</v>
      </c>
      <c r="D188" s="29">
        <v>901</v>
      </c>
      <c r="E188" s="48" t="s">
        <v>212</v>
      </c>
      <c r="F188" s="29" t="s">
        <v>18</v>
      </c>
      <c r="G188" s="25">
        <v>222</v>
      </c>
      <c r="H188" s="31">
        <v>325</v>
      </c>
      <c r="I188" s="93">
        <f t="shared" si="2"/>
        <v>72150</v>
      </c>
      <c r="J188" s="32">
        <v>0</v>
      </c>
      <c r="K188" s="27"/>
      <c r="L188" s="28"/>
    </row>
    <row r="189" spans="1:12" s="24" customFormat="1" ht="12.75" x14ac:dyDescent="0.2">
      <c r="A189" s="59">
        <v>5</v>
      </c>
      <c r="B189" s="59" t="s">
        <v>171</v>
      </c>
      <c r="C189" s="29">
        <v>184</v>
      </c>
      <c r="D189" s="29">
        <v>901</v>
      </c>
      <c r="E189" s="48" t="s">
        <v>213</v>
      </c>
      <c r="F189" s="29" t="s">
        <v>18</v>
      </c>
      <c r="G189" s="25">
        <v>200</v>
      </c>
      <c r="H189" s="31">
        <v>20</v>
      </c>
      <c r="I189" s="93">
        <f t="shared" si="2"/>
        <v>4000</v>
      </c>
      <c r="J189" s="32">
        <v>0</v>
      </c>
      <c r="K189" s="27"/>
      <c r="L189" s="28"/>
    </row>
    <row r="190" spans="1:12" s="24" customFormat="1" ht="15" customHeight="1" x14ac:dyDescent="0.2">
      <c r="A190" s="59">
        <v>5</v>
      </c>
      <c r="B190" s="59" t="s">
        <v>171</v>
      </c>
      <c r="C190" s="29">
        <v>185</v>
      </c>
      <c r="D190" s="29">
        <v>901</v>
      </c>
      <c r="E190" s="56" t="s">
        <v>214</v>
      </c>
      <c r="F190" s="29" t="s">
        <v>18</v>
      </c>
      <c r="G190" s="25">
        <v>6</v>
      </c>
      <c r="H190" s="57">
        <v>50</v>
      </c>
      <c r="I190" s="93">
        <f t="shared" si="2"/>
        <v>300</v>
      </c>
      <c r="J190" s="32">
        <v>0</v>
      </c>
      <c r="K190" s="27"/>
    </row>
    <row r="191" spans="1:12" s="24" customFormat="1" ht="12.75" x14ac:dyDescent="0.2">
      <c r="A191" s="59">
        <v>5</v>
      </c>
      <c r="B191" s="59" t="s">
        <v>171</v>
      </c>
      <c r="C191" s="29">
        <v>186</v>
      </c>
      <c r="D191" s="29">
        <v>901</v>
      </c>
      <c r="E191" s="48" t="s">
        <v>215</v>
      </c>
      <c r="F191" s="29" t="s">
        <v>18</v>
      </c>
      <c r="G191" s="25">
        <v>1127</v>
      </c>
      <c r="H191" s="31">
        <v>110</v>
      </c>
      <c r="I191" s="93">
        <f t="shared" si="2"/>
        <v>123970</v>
      </c>
      <c r="J191" s="32">
        <v>834</v>
      </c>
    </row>
    <row r="192" spans="1:12" s="24" customFormat="1" ht="12.75" x14ac:dyDescent="0.2">
      <c r="A192" s="59">
        <v>5</v>
      </c>
      <c r="B192" s="59" t="s">
        <v>171</v>
      </c>
      <c r="C192" s="29">
        <v>187</v>
      </c>
      <c r="D192" s="29">
        <v>901</v>
      </c>
      <c r="E192" s="48" t="s">
        <v>216</v>
      </c>
      <c r="F192" s="29" t="s">
        <v>18</v>
      </c>
      <c r="G192" s="25">
        <v>20</v>
      </c>
      <c r="H192" s="31">
        <v>120</v>
      </c>
      <c r="I192" s="93">
        <f t="shared" si="2"/>
        <v>2400</v>
      </c>
      <c r="J192" s="32">
        <v>0</v>
      </c>
    </row>
    <row r="193" spans="1:12" s="24" customFormat="1" ht="12.75" x14ac:dyDescent="0.2">
      <c r="A193" s="59">
        <v>5</v>
      </c>
      <c r="B193" s="59" t="s">
        <v>171</v>
      </c>
      <c r="C193" s="29">
        <v>188</v>
      </c>
      <c r="D193" s="29">
        <v>901</v>
      </c>
      <c r="E193" s="48" t="s">
        <v>217</v>
      </c>
      <c r="F193" s="29" t="s">
        <v>18</v>
      </c>
      <c r="G193" s="25">
        <v>1130</v>
      </c>
      <c r="H193" s="31">
        <v>140</v>
      </c>
      <c r="I193" s="93">
        <f t="shared" si="2"/>
        <v>158200</v>
      </c>
      <c r="J193" s="32">
        <v>86</v>
      </c>
    </row>
    <row r="194" spans="1:12" s="55" customFormat="1" ht="12.75" x14ac:dyDescent="0.2">
      <c r="A194" s="59">
        <v>5</v>
      </c>
      <c r="B194" s="59" t="s">
        <v>171</v>
      </c>
      <c r="C194" s="29">
        <v>189</v>
      </c>
      <c r="D194" s="29">
        <v>901</v>
      </c>
      <c r="E194" s="48" t="s">
        <v>218</v>
      </c>
      <c r="F194" s="29" t="s">
        <v>18</v>
      </c>
      <c r="G194" s="25">
        <v>1004</v>
      </c>
      <c r="H194" s="31">
        <v>175</v>
      </c>
      <c r="I194" s="93">
        <f t="shared" si="2"/>
        <v>175700</v>
      </c>
      <c r="J194" s="32">
        <v>0</v>
      </c>
      <c r="K194" s="40"/>
      <c r="L194" s="58"/>
    </row>
    <row r="195" spans="1:12" s="55" customFormat="1" ht="12.75" x14ac:dyDescent="0.2">
      <c r="A195" s="59">
        <v>5</v>
      </c>
      <c r="B195" s="59" t="s">
        <v>171</v>
      </c>
      <c r="C195" s="29">
        <v>190</v>
      </c>
      <c r="D195" s="29">
        <v>901</v>
      </c>
      <c r="E195" s="48" t="s">
        <v>219</v>
      </c>
      <c r="F195" s="29" t="s">
        <v>18</v>
      </c>
      <c r="G195" s="25">
        <v>315</v>
      </c>
      <c r="H195" s="31">
        <v>275</v>
      </c>
      <c r="I195" s="93">
        <f t="shared" si="2"/>
        <v>86625</v>
      </c>
      <c r="J195" s="32">
        <v>0</v>
      </c>
      <c r="K195" s="40"/>
      <c r="L195" s="58"/>
    </row>
    <row r="196" spans="1:12" s="55" customFormat="1" ht="12.75" x14ac:dyDescent="0.2">
      <c r="A196" s="59">
        <v>5</v>
      </c>
      <c r="B196" s="59" t="s">
        <v>171</v>
      </c>
      <c r="C196" s="29">
        <v>191</v>
      </c>
      <c r="D196" s="29">
        <v>901</v>
      </c>
      <c r="E196" s="48" t="s">
        <v>220</v>
      </c>
      <c r="F196" s="29" t="s">
        <v>18</v>
      </c>
      <c r="G196" s="25">
        <v>23</v>
      </c>
      <c r="H196" s="31">
        <v>350</v>
      </c>
      <c r="I196" s="93">
        <f t="shared" si="2"/>
        <v>8050</v>
      </c>
      <c r="J196" s="32">
        <v>0</v>
      </c>
      <c r="K196" s="40"/>
      <c r="L196" s="58"/>
    </row>
    <row r="197" spans="1:12" s="55" customFormat="1" ht="12.75" x14ac:dyDescent="0.2">
      <c r="A197" s="59">
        <v>5</v>
      </c>
      <c r="B197" s="59" t="s">
        <v>171</v>
      </c>
      <c r="C197" s="29">
        <v>192</v>
      </c>
      <c r="D197" s="29">
        <v>901</v>
      </c>
      <c r="E197" s="48" t="s">
        <v>221</v>
      </c>
      <c r="F197" s="29" t="s">
        <v>18</v>
      </c>
      <c r="G197" s="25">
        <v>631</v>
      </c>
      <c r="H197" s="31">
        <v>350</v>
      </c>
      <c r="I197" s="93">
        <f t="shared" si="2"/>
        <v>220850</v>
      </c>
      <c r="J197" s="32">
        <v>0</v>
      </c>
      <c r="K197" s="40"/>
      <c r="L197" s="58"/>
    </row>
    <row r="198" spans="1:12" s="55" customFormat="1" ht="12.75" x14ac:dyDescent="0.2">
      <c r="A198" s="59">
        <v>5</v>
      </c>
      <c r="B198" s="59" t="s">
        <v>171</v>
      </c>
      <c r="C198" s="29">
        <v>193</v>
      </c>
      <c r="D198" s="29">
        <v>901</v>
      </c>
      <c r="E198" s="48" t="s">
        <v>222</v>
      </c>
      <c r="F198" s="29" t="s">
        <v>18</v>
      </c>
      <c r="G198" s="25">
        <v>89</v>
      </c>
      <c r="H198" s="31">
        <v>450</v>
      </c>
      <c r="I198" s="93">
        <f t="shared" si="2"/>
        <v>40050</v>
      </c>
      <c r="J198" s="32">
        <v>0</v>
      </c>
      <c r="K198" s="40"/>
      <c r="L198" s="58"/>
    </row>
    <row r="199" spans="1:12" s="55" customFormat="1" ht="12.75" x14ac:dyDescent="0.2">
      <c r="A199" s="59">
        <v>5</v>
      </c>
      <c r="B199" s="59" t="s">
        <v>171</v>
      </c>
      <c r="C199" s="29">
        <v>194</v>
      </c>
      <c r="D199" s="29">
        <v>901</v>
      </c>
      <c r="E199" s="48" t="s">
        <v>223</v>
      </c>
      <c r="F199" s="29" t="s">
        <v>18</v>
      </c>
      <c r="G199" s="25">
        <v>483</v>
      </c>
      <c r="H199" s="31">
        <v>450</v>
      </c>
      <c r="I199" s="93">
        <f t="shared" ref="I199:I262" si="3">IF(G199*H199&gt;0,G199*H199,"")</f>
        <v>217350</v>
      </c>
      <c r="J199" s="32">
        <v>0</v>
      </c>
      <c r="K199" s="40"/>
      <c r="L199" s="58"/>
    </row>
    <row r="200" spans="1:12" s="55" customFormat="1" ht="25.5" x14ac:dyDescent="0.2">
      <c r="A200" s="59">
        <v>5</v>
      </c>
      <c r="B200" s="59" t="s">
        <v>171</v>
      </c>
      <c r="C200" s="29">
        <v>195</v>
      </c>
      <c r="D200" s="29">
        <v>901</v>
      </c>
      <c r="E200" s="48" t="s">
        <v>224</v>
      </c>
      <c r="F200" s="29" t="s">
        <v>18</v>
      </c>
      <c r="G200" s="25">
        <v>85</v>
      </c>
      <c r="H200" s="31">
        <v>400</v>
      </c>
      <c r="I200" s="93">
        <f t="shared" si="3"/>
        <v>34000</v>
      </c>
      <c r="J200" s="32">
        <v>0</v>
      </c>
      <c r="K200" s="40"/>
      <c r="L200" s="58"/>
    </row>
    <row r="201" spans="1:12" s="55" customFormat="1" ht="25.5" x14ac:dyDescent="0.2">
      <c r="A201" s="59">
        <v>5</v>
      </c>
      <c r="B201" s="59" t="s">
        <v>171</v>
      </c>
      <c r="C201" s="29">
        <v>196</v>
      </c>
      <c r="D201" s="29">
        <v>901</v>
      </c>
      <c r="E201" s="48" t="s">
        <v>225</v>
      </c>
      <c r="F201" s="29" t="s">
        <v>18</v>
      </c>
      <c r="G201" s="25">
        <v>110</v>
      </c>
      <c r="H201" s="31">
        <v>500</v>
      </c>
      <c r="I201" s="93">
        <f t="shared" si="3"/>
        <v>55000</v>
      </c>
      <c r="J201" s="32">
        <v>0</v>
      </c>
      <c r="K201" s="40"/>
      <c r="L201" s="58"/>
    </row>
    <row r="202" spans="1:12" s="55" customFormat="1" ht="25.5" x14ac:dyDescent="0.2">
      <c r="A202" s="59">
        <v>5</v>
      </c>
      <c r="B202" s="59" t="s">
        <v>171</v>
      </c>
      <c r="C202" s="29">
        <v>197</v>
      </c>
      <c r="D202" s="29">
        <v>901</v>
      </c>
      <c r="E202" s="48" t="s">
        <v>226</v>
      </c>
      <c r="F202" s="29" t="s">
        <v>18</v>
      </c>
      <c r="G202" s="25">
        <v>430</v>
      </c>
      <c r="H202" s="31">
        <v>95</v>
      </c>
      <c r="I202" s="93">
        <f t="shared" si="3"/>
        <v>40850</v>
      </c>
      <c r="J202" s="32">
        <v>98</v>
      </c>
      <c r="K202" s="40"/>
      <c r="L202" s="58"/>
    </row>
    <row r="203" spans="1:12" s="55" customFormat="1" ht="25.5" x14ac:dyDescent="0.2">
      <c r="A203" s="59">
        <v>5</v>
      </c>
      <c r="B203" s="59" t="s">
        <v>171</v>
      </c>
      <c r="C203" s="29">
        <v>198</v>
      </c>
      <c r="D203" s="29">
        <v>901</v>
      </c>
      <c r="E203" s="48" t="s">
        <v>227</v>
      </c>
      <c r="F203" s="29" t="s">
        <v>18</v>
      </c>
      <c r="G203" s="25">
        <v>249</v>
      </c>
      <c r="H203" s="31">
        <v>175</v>
      </c>
      <c r="I203" s="93">
        <f t="shared" si="3"/>
        <v>43575</v>
      </c>
      <c r="J203" s="32">
        <v>0</v>
      </c>
      <c r="K203" s="40"/>
      <c r="L203" s="58"/>
    </row>
    <row r="204" spans="1:12" s="55" customFormat="1" ht="25.5" x14ac:dyDescent="0.2">
      <c r="A204" s="59">
        <v>5</v>
      </c>
      <c r="B204" s="59" t="s">
        <v>171</v>
      </c>
      <c r="C204" s="29">
        <v>199</v>
      </c>
      <c r="D204" s="29">
        <v>901</v>
      </c>
      <c r="E204" s="48" t="s">
        <v>228</v>
      </c>
      <c r="F204" s="29" t="s">
        <v>18</v>
      </c>
      <c r="G204" s="25">
        <v>570</v>
      </c>
      <c r="H204" s="31">
        <v>275</v>
      </c>
      <c r="I204" s="93">
        <f t="shared" si="3"/>
        <v>156750</v>
      </c>
      <c r="J204" s="32">
        <v>0</v>
      </c>
      <c r="K204" s="40"/>
      <c r="L204" s="58"/>
    </row>
    <row r="205" spans="1:12" s="55" customFormat="1" ht="25.5" x14ac:dyDescent="0.2">
      <c r="A205" s="59">
        <v>5</v>
      </c>
      <c r="B205" s="59" t="s">
        <v>171</v>
      </c>
      <c r="C205" s="29">
        <v>200</v>
      </c>
      <c r="D205" s="29">
        <v>901</v>
      </c>
      <c r="E205" s="48" t="s">
        <v>229</v>
      </c>
      <c r="F205" s="29" t="s">
        <v>18</v>
      </c>
      <c r="G205" s="25">
        <v>29</v>
      </c>
      <c r="H205" s="31">
        <v>350</v>
      </c>
      <c r="I205" s="93">
        <f t="shared" si="3"/>
        <v>10150</v>
      </c>
      <c r="J205" s="32">
        <v>0</v>
      </c>
      <c r="K205" s="40"/>
      <c r="L205" s="58"/>
    </row>
    <row r="206" spans="1:12" s="55" customFormat="1" ht="25.5" x14ac:dyDescent="0.2">
      <c r="A206" s="59">
        <v>5</v>
      </c>
      <c r="B206" s="59" t="s">
        <v>171</v>
      </c>
      <c r="C206" s="29">
        <v>201</v>
      </c>
      <c r="D206" s="29">
        <v>901</v>
      </c>
      <c r="E206" s="48" t="s">
        <v>230</v>
      </c>
      <c r="F206" s="29" t="s">
        <v>18</v>
      </c>
      <c r="G206" s="25">
        <v>129</v>
      </c>
      <c r="H206" s="31">
        <v>350</v>
      </c>
      <c r="I206" s="93">
        <f t="shared" si="3"/>
        <v>45150</v>
      </c>
      <c r="J206" s="32">
        <v>0</v>
      </c>
      <c r="K206" s="40"/>
      <c r="L206" s="58"/>
    </row>
    <row r="207" spans="1:12" s="55" customFormat="1" ht="12.75" x14ac:dyDescent="0.2">
      <c r="A207" s="59">
        <v>5</v>
      </c>
      <c r="B207" s="59" t="s">
        <v>171</v>
      </c>
      <c r="C207" s="29">
        <v>202</v>
      </c>
      <c r="D207" s="29">
        <v>901</v>
      </c>
      <c r="E207" s="48" t="s">
        <v>231</v>
      </c>
      <c r="F207" s="29" t="s">
        <v>18</v>
      </c>
      <c r="G207" s="25">
        <v>277</v>
      </c>
      <c r="H207" s="31">
        <v>125</v>
      </c>
      <c r="I207" s="93">
        <f t="shared" si="3"/>
        <v>34625</v>
      </c>
      <c r="J207" s="32">
        <v>218</v>
      </c>
      <c r="K207" s="40"/>
      <c r="L207" s="58"/>
    </row>
    <row r="208" spans="1:12" s="55" customFormat="1" ht="12.75" x14ac:dyDescent="0.2">
      <c r="A208" s="59">
        <v>5</v>
      </c>
      <c r="B208" s="59" t="s">
        <v>171</v>
      </c>
      <c r="C208" s="29">
        <v>203</v>
      </c>
      <c r="D208" s="29">
        <v>901</v>
      </c>
      <c r="E208" s="48" t="s">
        <v>232</v>
      </c>
      <c r="F208" s="29" t="s">
        <v>18</v>
      </c>
      <c r="G208" s="25">
        <v>30</v>
      </c>
      <c r="H208" s="31">
        <v>150</v>
      </c>
      <c r="I208" s="93">
        <f t="shared" si="3"/>
        <v>4500</v>
      </c>
      <c r="J208" s="32">
        <v>0</v>
      </c>
      <c r="K208" s="40"/>
      <c r="L208" s="58"/>
    </row>
    <row r="209" spans="1:12" s="55" customFormat="1" ht="12.75" x14ac:dyDescent="0.2">
      <c r="A209" s="59">
        <v>5</v>
      </c>
      <c r="B209" s="59" t="s">
        <v>171</v>
      </c>
      <c r="C209" s="29">
        <v>204</v>
      </c>
      <c r="D209" s="29">
        <v>901</v>
      </c>
      <c r="E209" s="48" t="s">
        <v>233</v>
      </c>
      <c r="F209" s="29" t="s">
        <v>18</v>
      </c>
      <c r="G209" s="25">
        <v>8</v>
      </c>
      <c r="H209" s="31">
        <v>170</v>
      </c>
      <c r="I209" s="93">
        <f t="shared" si="3"/>
        <v>1360</v>
      </c>
      <c r="J209" s="32" t="e">
        <f>G209*#REF!</f>
        <v>#REF!</v>
      </c>
      <c r="K209" s="40"/>
      <c r="L209" s="58"/>
    </row>
    <row r="210" spans="1:12" s="55" customFormat="1" ht="12.75" x14ac:dyDescent="0.2">
      <c r="A210" s="59">
        <v>5</v>
      </c>
      <c r="B210" s="59" t="s">
        <v>171</v>
      </c>
      <c r="C210" s="29">
        <v>205</v>
      </c>
      <c r="D210" s="29">
        <v>901</v>
      </c>
      <c r="E210" s="48" t="s">
        <v>234</v>
      </c>
      <c r="F210" s="29" t="s">
        <v>18</v>
      </c>
      <c r="G210" s="25">
        <v>120</v>
      </c>
      <c r="H210" s="31">
        <v>600</v>
      </c>
      <c r="I210" s="93">
        <f t="shared" si="3"/>
        <v>72000</v>
      </c>
      <c r="J210" s="32">
        <v>0</v>
      </c>
      <c r="K210" s="40"/>
      <c r="L210" s="58"/>
    </row>
    <row r="211" spans="1:12" s="55" customFormat="1" ht="12.75" x14ac:dyDescent="0.2">
      <c r="A211" s="59">
        <v>5</v>
      </c>
      <c r="B211" s="59" t="s">
        <v>171</v>
      </c>
      <c r="C211" s="29">
        <v>206</v>
      </c>
      <c r="D211" s="29">
        <v>901</v>
      </c>
      <c r="E211" s="48" t="s">
        <v>235</v>
      </c>
      <c r="F211" s="29" t="s">
        <v>18</v>
      </c>
      <c r="G211" s="25">
        <v>192</v>
      </c>
      <c r="H211" s="31">
        <v>125</v>
      </c>
      <c r="I211" s="93">
        <f t="shared" si="3"/>
        <v>24000</v>
      </c>
      <c r="J211" s="32">
        <v>134</v>
      </c>
      <c r="K211" s="40"/>
      <c r="L211" s="58"/>
    </row>
    <row r="212" spans="1:12" s="43" customFormat="1" ht="12.75" x14ac:dyDescent="0.2">
      <c r="A212" s="59">
        <v>5</v>
      </c>
      <c r="B212" s="59" t="s">
        <v>171</v>
      </c>
      <c r="C212" s="29">
        <v>207</v>
      </c>
      <c r="D212" s="29">
        <v>901</v>
      </c>
      <c r="E212" s="48" t="s">
        <v>236</v>
      </c>
      <c r="F212" s="29" t="s">
        <v>18</v>
      </c>
      <c r="G212" s="25">
        <v>21</v>
      </c>
      <c r="H212" s="31">
        <v>150</v>
      </c>
      <c r="I212" s="93">
        <f t="shared" si="3"/>
        <v>3150</v>
      </c>
      <c r="J212" s="32">
        <v>0</v>
      </c>
      <c r="K212" s="40"/>
      <c r="L212" s="41"/>
    </row>
    <row r="213" spans="1:12" s="55" customFormat="1" ht="25.5" x14ac:dyDescent="0.2">
      <c r="A213" s="59">
        <v>5</v>
      </c>
      <c r="B213" s="59" t="s">
        <v>171</v>
      </c>
      <c r="C213" s="29">
        <v>208</v>
      </c>
      <c r="D213" s="29">
        <v>901</v>
      </c>
      <c r="E213" s="48" t="s">
        <v>237</v>
      </c>
      <c r="F213" s="29" t="s">
        <v>18</v>
      </c>
      <c r="G213" s="25">
        <v>438</v>
      </c>
      <c r="H213" s="31">
        <v>500</v>
      </c>
      <c r="I213" s="93">
        <f t="shared" si="3"/>
        <v>219000</v>
      </c>
      <c r="J213" s="32">
        <v>0</v>
      </c>
      <c r="K213" s="40"/>
      <c r="L213" s="58"/>
    </row>
    <row r="214" spans="1:12" s="55" customFormat="1" ht="25.5" x14ac:dyDescent="0.2">
      <c r="A214" s="59">
        <v>5</v>
      </c>
      <c r="B214" s="59" t="s">
        <v>171</v>
      </c>
      <c r="C214" s="29">
        <v>209</v>
      </c>
      <c r="D214" s="29">
        <v>901</v>
      </c>
      <c r="E214" s="48" t="s">
        <v>238</v>
      </c>
      <c r="F214" s="29" t="s">
        <v>18</v>
      </c>
      <c r="G214" s="25">
        <v>464</v>
      </c>
      <c r="H214" s="31">
        <v>275</v>
      </c>
      <c r="I214" s="93">
        <f t="shared" si="3"/>
        <v>127600</v>
      </c>
      <c r="J214" s="32">
        <v>0</v>
      </c>
      <c r="K214" s="40"/>
      <c r="L214" s="58"/>
    </row>
    <row r="215" spans="1:12" s="55" customFormat="1" ht="12.75" x14ac:dyDescent="0.2">
      <c r="A215" s="59">
        <v>5</v>
      </c>
      <c r="B215" s="59" t="s">
        <v>171</v>
      </c>
      <c r="C215" s="29">
        <v>210</v>
      </c>
      <c r="D215" s="29">
        <v>901</v>
      </c>
      <c r="E215" s="48" t="s">
        <v>239</v>
      </c>
      <c r="F215" s="29" t="s">
        <v>18</v>
      </c>
      <c r="G215" s="35">
        <v>152</v>
      </c>
      <c r="H215" s="31">
        <v>165</v>
      </c>
      <c r="I215" s="93">
        <f t="shared" si="3"/>
        <v>25080</v>
      </c>
      <c r="J215" s="32">
        <v>0</v>
      </c>
      <c r="K215" s="40"/>
      <c r="L215" s="58"/>
    </row>
    <row r="216" spans="1:12" s="55" customFormat="1" ht="12.75" x14ac:dyDescent="0.2">
      <c r="A216" s="59">
        <v>5</v>
      </c>
      <c r="B216" s="59" t="s">
        <v>171</v>
      </c>
      <c r="C216" s="29">
        <v>211</v>
      </c>
      <c r="D216" s="29">
        <v>901</v>
      </c>
      <c r="E216" s="48" t="s">
        <v>240</v>
      </c>
      <c r="F216" s="29" t="s">
        <v>18</v>
      </c>
      <c r="G216" s="25">
        <v>667</v>
      </c>
      <c r="H216" s="31">
        <v>95</v>
      </c>
      <c r="I216" s="93">
        <f t="shared" si="3"/>
        <v>63365</v>
      </c>
      <c r="J216" s="32">
        <v>0</v>
      </c>
      <c r="K216" s="40"/>
      <c r="L216" s="58"/>
    </row>
    <row r="217" spans="1:12" s="55" customFormat="1" ht="12.75" x14ac:dyDescent="0.2">
      <c r="A217" s="59">
        <v>5</v>
      </c>
      <c r="B217" s="59" t="s">
        <v>171</v>
      </c>
      <c r="C217" s="29">
        <v>212</v>
      </c>
      <c r="D217" s="29">
        <v>901</v>
      </c>
      <c r="E217" s="48" t="s">
        <v>241</v>
      </c>
      <c r="F217" s="29" t="s">
        <v>18</v>
      </c>
      <c r="G217" s="25">
        <v>56</v>
      </c>
      <c r="H217" s="31">
        <v>120</v>
      </c>
      <c r="I217" s="93">
        <f t="shared" si="3"/>
        <v>6720</v>
      </c>
      <c r="J217" s="32">
        <v>0</v>
      </c>
      <c r="K217" s="40"/>
      <c r="L217" s="58"/>
    </row>
    <row r="218" spans="1:12" s="24" customFormat="1" ht="12.75" x14ac:dyDescent="0.2">
      <c r="A218" s="59">
        <v>5</v>
      </c>
      <c r="B218" s="59" t="s">
        <v>171</v>
      </c>
      <c r="C218" s="29">
        <v>213</v>
      </c>
      <c r="D218" s="29">
        <v>901</v>
      </c>
      <c r="E218" s="48" t="s">
        <v>242</v>
      </c>
      <c r="F218" s="29" t="s">
        <v>18</v>
      </c>
      <c r="G218" s="25">
        <v>200</v>
      </c>
      <c r="H218" s="31">
        <v>50</v>
      </c>
      <c r="I218" s="93">
        <f t="shared" si="3"/>
        <v>10000</v>
      </c>
      <c r="J218" s="32" t="e">
        <f>G218*#REF!</f>
        <v>#REF!</v>
      </c>
      <c r="K218" s="27"/>
      <c r="L218" s="28"/>
    </row>
    <row r="219" spans="1:12" s="55" customFormat="1" ht="12.75" x14ac:dyDescent="0.2">
      <c r="A219" s="59">
        <v>5</v>
      </c>
      <c r="B219" s="59" t="s">
        <v>171</v>
      </c>
      <c r="C219" s="29">
        <v>214</v>
      </c>
      <c r="D219" s="29">
        <v>901</v>
      </c>
      <c r="E219" s="48" t="s">
        <v>243</v>
      </c>
      <c r="F219" s="29" t="s">
        <v>18</v>
      </c>
      <c r="G219" s="25">
        <v>200</v>
      </c>
      <c r="H219" s="31">
        <v>70</v>
      </c>
      <c r="I219" s="93">
        <f t="shared" si="3"/>
        <v>14000</v>
      </c>
      <c r="J219" s="32" t="e">
        <f>G219*#REF!</f>
        <v>#REF!</v>
      </c>
      <c r="K219" s="40"/>
      <c r="L219" s="58"/>
    </row>
    <row r="220" spans="1:12" s="55" customFormat="1" ht="12.75" x14ac:dyDescent="0.2">
      <c r="A220" s="59">
        <v>5</v>
      </c>
      <c r="B220" s="59" t="s">
        <v>171</v>
      </c>
      <c r="C220" s="29">
        <v>215</v>
      </c>
      <c r="D220" s="29">
        <v>901</v>
      </c>
      <c r="E220" s="48" t="s">
        <v>244</v>
      </c>
      <c r="F220" s="29" t="s">
        <v>18</v>
      </c>
      <c r="G220" s="25">
        <v>200</v>
      </c>
      <c r="H220" s="31">
        <v>80</v>
      </c>
      <c r="I220" s="93">
        <f t="shared" si="3"/>
        <v>16000</v>
      </c>
      <c r="J220" s="32" t="e">
        <f>G220*#REF!</f>
        <v>#REF!</v>
      </c>
      <c r="K220" s="40"/>
      <c r="L220" s="58"/>
    </row>
    <row r="221" spans="1:12" s="55" customFormat="1" ht="12.75" x14ac:dyDescent="0.2">
      <c r="A221" s="59">
        <v>5</v>
      </c>
      <c r="B221" s="59" t="s">
        <v>171</v>
      </c>
      <c r="C221" s="29">
        <v>216</v>
      </c>
      <c r="D221" s="29">
        <v>906</v>
      </c>
      <c r="E221" s="48" t="s">
        <v>245</v>
      </c>
      <c r="F221" s="29" t="s">
        <v>32</v>
      </c>
      <c r="G221" s="25">
        <v>300</v>
      </c>
      <c r="H221" s="31">
        <v>70</v>
      </c>
      <c r="I221" s="93">
        <f t="shared" si="3"/>
        <v>21000</v>
      </c>
      <c r="J221" s="32">
        <v>0</v>
      </c>
      <c r="K221" s="40"/>
      <c r="L221" s="58"/>
    </row>
    <row r="222" spans="1:12" s="55" customFormat="1" ht="12.75" x14ac:dyDescent="0.2">
      <c r="A222" s="59">
        <v>6</v>
      </c>
      <c r="B222" s="59" t="s">
        <v>246</v>
      </c>
      <c r="C222" s="29">
        <v>217</v>
      </c>
      <c r="D222" s="29">
        <v>201</v>
      </c>
      <c r="E222" s="30" t="s">
        <v>11</v>
      </c>
      <c r="F222" s="89" t="s">
        <v>396</v>
      </c>
      <c r="G222" s="25">
        <v>1</v>
      </c>
      <c r="H222" s="31">
        <v>5000</v>
      </c>
      <c r="I222" s="93">
        <f t="shared" si="3"/>
        <v>5000</v>
      </c>
      <c r="J222" s="32" t="s">
        <v>10</v>
      </c>
      <c r="K222" s="40"/>
      <c r="L222" s="58"/>
    </row>
    <row r="223" spans="1:12" s="55" customFormat="1" ht="12.75" x14ac:dyDescent="0.2">
      <c r="A223" s="59">
        <v>6</v>
      </c>
      <c r="B223" s="59" t="s">
        <v>246</v>
      </c>
      <c r="C223" s="29">
        <v>218</v>
      </c>
      <c r="D223" s="29">
        <v>203</v>
      </c>
      <c r="E223" s="30" t="s">
        <v>247</v>
      </c>
      <c r="F223" s="29" t="s">
        <v>32</v>
      </c>
      <c r="G223" s="25">
        <v>4132</v>
      </c>
      <c r="H223" s="31">
        <v>15</v>
      </c>
      <c r="I223" s="93">
        <f t="shared" si="3"/>
        <v>61980</v>
      </c>
      <c r="J223" s="32">
        <v>0</v>
      </c>
      <c r="K223" s="40"/>
      <c r="L223" s="58"/>
    </row>
    <row r="224" spans="1:12" s="55" customFormat="1" ht="12.75" x14ac:dyDescent="0.2">
      <c r="A224" s="59">
        <v>6</v>
      </c>
      <c r="B224" s="59" t="s">
        <v>246</v>
      </c>
      <c r="C224" s="29">
        <v>219</v>
      </c>
      <c r="D224" s="29">
        <v>203</v>
      </c>
      <c r="E224" s="30" t="s">
        <v>74</v>
      </c>
      <c r="F224" s="29" t="s">
        <v>32</v>
      </c>
      <c r="G224" s="25">
        <v>29815</v>
      </c>
      <c r="H224" s="31">
        <v>15</v>
      </c>
      <c r="I224" s="93">
        <f t="shared" si="3"/>
        <v>447225</v>
      </c>
      <c r="J224" s="32">
        <v>0</v>
      </c>
      <c r="K224" s="40"/>
      <c r="L224" s="58"/>
    </row>
    <row r="225" spans="1:12" s="55" customFormat="1" ht="12.75" x14ac:dyDescent="0.2">
      <c r="A225" s="59">
        <v>6</v>
      </c>
      <c r="B225" s="59" t="s">
        <v>246</v>
      </c>
      <c r="C225" s="29">
        <v>220</v>
      </c>
      <c r="D225" s="29">
        <v>203</v>
      </c>
      <c r="E225" s="30" t="s">
        <v>248</v>
      </c>
      <c r="F225" s="29" t="s">
        <v>32</v>
      </c>
      <c r="G225" s="25">
        <v>1280</v>
      </c>
      <c r="H225" s="31">
        <v>15</v>
      </c>
      <c r="I225" s="93">
        <f t="shared" si="3"/>
        <v>19200</v>
      </c>
      <c r="J225" s="32">
        <v>0</v>
      </c>
      <c r="K225" s="40"/>
      <c r="L225" s="58"/>
    </row>
    <row r="226" spans="1:12" s="43" customFormat="1" ht="12.75" x14ac:dyDescent="0.2">
      <c r="A226" s="59">
        <v>6</v>
      </c>
      <c r="B226" s="59" t="s">
        <v>246</v>
      </c>
      <c r="C226" s="29">
        <v>221</v>
      </c>
      <c r="D226" s="29">
        <v>203</v>
      </c>
      <c r="E226" s="30" t="s">
        <v>249</v>
      </c>
      <c r="F226" s="29" t="s">
        <v>32</v>
      </c>
      <c r="G226" s="25">
        <v>150</v>
      </c>
      <c r="H226" s="31">
        <v>18</v>
      </c>
      <c r="I226" s="93">
        <f t="shared" si="3"/>
        <v>2700</v>
      </c>
      <c r="J226" s="32">
        <v>0</v>
      </c>
      <c r="K226" s="40"/>
      <c r="L226" s="41"/>
    </row>
    <row r="227" spans="1:12" s="55" customFormat="1" ht="12.75" x14ac:dyDescent="0.2">
      <c r="A227" s="59">
        <v>6</v>
      </c>
      <c r="B227" s="59" t="s">
        <v>246</v>
      </c>
      <c r="C227" s="29">
        <v>222</v>
      </c>
      <c r="D227" s="29">
        <v>203</v>
      </c>
      <c r="E227" s="30" t="s">
        <v>250</v>
      </c>
      <c r="F227" s="29" t="s">
        <v>32</v>
      </c>
      <c r="G227" s="25">
        <v>145</v>
      </c>
      <c r="H227" s="31">
        <v>18</v>
      </c>
      <c r="I227" s="93">
        <f t="shared" si="3"/>
        <v>2610</v>
      </c>
      <c r="J227" s="32">
        <v>0</v>
      </c>
      <c r="K227" s="40"/>
      <c r="L227" s="58"/>
    </row>
    <row r="228" spans="1:12" s="55" customFormat="1" ht="12.75" x14ac:dyDescent="0.2">
      <c r="A228" s="59">
        <v>6</v>
      </c>
      <c r="B228" s="59" t="s">
        <v>246</v>
      </c>
      <c r="C228" s="29">
        <v>223</v>
      </c>
      <c r="D228" s="29">
        <v>203</v>
      </c>
      <c r="E228" s="30" t="s">
        <v>251</v>
      </c>
      <c r="F228" s="29" t="s">
        <v>32</v>
      </c>
      <c r="G228" s="25">
        <v>85</v>
      </c>
      <c r="H228" s="31">
        <v>18</v>
      </c>
      <c r="I228" s="93">
        <f t="shared" si="3"/>
        <v>1530</v>
      </c>
      <c r="J228" s="32">
        <v>0</v>
      </c>
      <c r="K228" s="40"/>
      <c r="L228" s="58"/>
    </row>
    <row r="229" spans="1:12" s="55" customFormat="1" ht="12.75" x14ac:dyDescent="0.2">
      <c r="A229" s="59">
        <v>6</v>
      </c>
      <c r="B229" s="59" t="s">
        <v>246</v>
      </c>
      <c r="C229" s="29">
        <v>224</v>
      </c>
      <c r="D229" s="29">
        <v>207</v>
      </c>
      <c r="E229" s="30" t="s">
        <v>252</v>
      </c>
      <c r="F229" s="29" t="s">
        <v>32</v>
      </c>
      <c r="G229" s="25">
        <v>20</v>
      </c>
      <c r="H229" s="31">
        <v>80</v>
      </c>
      <c r="I229" s="93">
        <f t="shared" si="3"/>
        <v>1600</v>
      </c>
      <c r="J229" s="32">
        <v>0</v>
      </c>
      <c r="K229" s="40"/>
      <c r="L229" s="58"/>
    </row>
    <row r="230" spans="1:12" s="43" customFormat="1" ht="12.75" x14ac:dyDescent="0.2">
      <c r="A230" s="59">
        <v>6</v>
      </c>
      <c r="B230" s="59" t="s">
        <v>246</v>
      </c>
      <c r="C230" s="29">
        <v>225</v>
      </c>
      <c r="D230" s="29">
        <v>207</v>
      </c>
      <c r="E230" s="30" t="s">
        <v>253</v>
      </c>
      <c r="F230" s="29" t="s">
        <v>32</v>
      </c>
      <c r="G230" s="25">
        <v>95</v>
      </c>
      <c r="H230" s="31">
        <v>80</v>
      </c>
      <c r="I230" s="93">
        <f t="shared" si="3"/>
        <v>7600</v>
      </c>
      <c r="J230" s="32">
        <v>0</v>
      </c>
      <c r="K230" s="40"/>
      <c r="L230" s="41"/>
    </row>
    <row r="231" spans="1:12" s="55" customFormat="1" ht="12.75" x14ac:dyDescent="0.2">
      <c r="A231" s="59">
        <v>6</v>
      </c>
      <c r="B231" s="59" t="s">
        <v>246</v>
      </c>
      <c r="C231" s="29">
        <v>226</v>
      </c>
      <c r="D231" s="29">
        <v>209</v>
      </c>
      <c r="E231" s="30" t="s">
        <v>254</v>
      </c>
      <c r="F231" s="29" t="s">
        <v>18</v>
      </c>
      <c r="G231" s="25">
        <v>1145</v>
      </c>
      <c r="H231" s="31">
        <v>25</v>
      </c>
      <c r="I231" s="93">
        <f t="shared" si="3"/>
        <v>28625</v>
      </c>
      <c r="J231" s="32">
        <v>0</v>
      </c>
      <c r="K231" s="40"/>
      <c r="L231" s="58"/>
    </row>
    <row r="232" spans="1:12" s="55" customFormat="1" ht="12.75" x14ac:dyDescent="0.2">
      <c r="A232" s="59">
        <v>6</v>
      </c>
      <c r="B232" s="59" t="s">
        <v>246</v>
      </c>
      <c r="C232" s="29">
        <v>227</v>
      </c>
      <c r="D232" s="29">
        <v>601</v>
      </c>
      <c r="E232" s="30" t="s">
        <v>255</v>
      </c>
      <c r="F232" s="29" t="s">
        <v>32</v>
      </c>
      <c r="G232" s="25">
        <v>145</v>
      </c>
      <c r="H232" s="31">
        <v>80</v>
      </c>
      <c r="I232" s="93">
        <f t="shared" si="3"/>
        <v>11600</v>
      </c>
      <c r="J232" s="32">
        <v>0</v>
      </c>
      <c r="K232" s="40"/>
      <c r="L232" s="58"/>
    </row>
    <row r="233" spans="1:12" s="55" customFormat="1" ht="12.75" x14ac:dyDescent="0.2">
      <c r="A233" s="59">
        <v>6</v>
      </c>
      <c r="B233" s="59" t="s">
        <v>246</v>
      </c>
      <c r="C233" s="29">
        <v>228</v>
      </c>
      <c r="D233" s="29">
        <v>601</v>
      </c>
      <c r="E233" s="30" t="s">
        <v>256</v>
      </c>
      <c r="F233" s="29" t="s">
        <v>32</v>
      </c>
      <c r="G233" s="25">
        <v>20</v>
      </c>
      <c r="H233" s="31">
        <v>100</v>
      </c>
      <c r="I233" s="93">
        <f t="shared" si="3"/>
        <v>2000</v>
      </c>
      <c r="J233" s="32">
        <v>0</v>
      </c>
      <c r="K233" s="40"/>
      <c r="L233" s="58"/>
    </row>
    <row r="234" spans="1:12" s="43" customFormat="1" ht="12.75" x14ac:dyDescent="0.2">
      <c r="A234" s="59">
        <v>6</v>
      </c>
      <c r="B234" s="59" t="s">
        <v>246</v>
      </c>
      <c r="C234" s="29">
        <v>229</v>
      </c>
      <c r="D234" s="29">
        <v>659</v>
      </c>
      <c r="E234" s="30" t="s">
        <v>257</v>
      </c>
      <c r="F234" s="29" t="s">
        <v>22</v>
      </c>
      <c r="G234" s="25">
        <v>24775</v>
      </c>
      <c r="H234" s="31">
        <v>3.5</v>
      </c>
      <c r="I234" s="93">
        <f t="shared" si="3"/>
        <v>86712.5</v>
      </c>
      <c r="J234" s="32">
        <v>0</v>
      </c>
      <c r="K234" s="40"/>
      <c r="L234" s="41"/>
    </row>
    <row r="235" spans="1:12" s="55" customFormat="1" ht="12.75" x14ac:dyDescent="0.2">
      <c r="A235" s="59">
        <v>6</v>
      </c>
      <c r="B235" s="59" t="s">
        <v>246</v>
      </c>
      <c r="C235" s="29">
        <v>230</v>
      </c>
      <c r="D235" s="29">
        <v>670</v>
      </c>
      <c r="E235" s="30" t="s">
        <v>258</v>
      </c>
      <c r="F235" s="29" t="s">
        <v>22</v>
      </c>
      <c r="G235" s="25">
        <v>2210</v>
      </c>
      <c r="H235" s="31">
        <v>7.5</v>
      </c>
      <c r="I235" s="93">
        <f t="shared" si="3"/>
        <v>16575</v>
      </c>
      <c r="J235" s="32">
        <v>0</v>
      </c>
      <c r="K235" s="40"/>
      <c r="L235" s="58"/>
    </row>
    <row r="236" spans="1:12" s="55" customFormat="1" ht="12.75" x14ac:dyDescent="0.2">
      <c r="A236" s="59">
        <v>6</v>
      </c>
      <c r="B236" s="59" t="s">
        <v>246</v>
      </c>
      <c r="C236" s="29">
        <v>231</v>
      </c>
      <c r="D236" s="29" t="s">
        <v>259</v>
      </c>
      <c r="E236" s="30" t="s">
        <v>260</v>
      </c>
      <c r="F236" s="29" t="s">
        <v>13</v>
      </c>
      <c r="G236" s="25">
        <v>715</v>
      </c>
      <c r="H236" s="31">
        <v>3</v>
      </c>
      <c r="I236" s="93">
        <f t="shared" si="3"/>
        <v>2145</v>
      </c>
      <c r="J236" s="32">
        <v>0</v>
      </c>
      <c r="K236" s="40"/>
      <c r="L236" s="58"/>
    </row>
    <row r="237" spans="1:12" s="55" customFormat="1" ht="12.75" x14ac:dyDescent="0.2">
      <c r="A237" s="59">
        <v>6</v>
      </c>
      <c r="B237" s="59" t="s">
        <v>246</v>
      </c>
      <c r="C237" s="29">
        <v>232</v>
      </c>
      <c r="D237" s="29" t="s">
        <v>259</v>
      </c>
      <c r="E237" s="60" t="s">
        <v>261</v>
      </c>
      <c r="F237" s="89" t="s">
        <v>396</v>
      </c>
      <c r="G237" s="25">
        <v>1</v>
      </c>
      <c r="H237" s="31">
        <v>4200</v>
      </c>
      <c r="I237" s="93">
        <f t="shared" si="3"/>
        <v>4200</v>
      </c>
      <c r="J237" s="32" t="s">
        <v>10</v>
      </c>
      <c r="K237" s="40"/>
      <c r="L237" s="58"/>
    </row>
    <row r="238" spans="1:12" s="55" customFormat="1" ht="12.75" x14ac:dyDescent="0.2">
      <c r="A238" s="59">
        <v>6</v>
      </c>
      <c r="B238" s="59" t="s">
        <v>246</v>
      </c>
      <c r="C238" s="29">
        <v>233</v>
      </c>
      <c r="D238" s="29" t="s">
        <v>259</v>
      </c>
      <c r="E238" s="60" t="s">
        <v>262</v>
      </c>
      <c r="F238" s="89" t="s">
        <v>396</v>
      </c>
      <c r="G238" s="25">
        <v>1</v>
      </c>
      <c r="H238" s="31">
        <v>2100</v>
      </c>
      <c r="I238" s="93">
        <f t="shared" si="3"/>
        <v>2100</v>
      </c>
      <c r="J238" s="32" t="s">
        <v>10</v>
      </c>
      <c r="K238" s="40"/>
      <c r="L238" s="58"/>
    </row>
    <row r="239" spans="1:12" s="55" customFormat="1" ht="12.75" x14ac:dyDescent="0.2">
      <c r="A239" s="59">
        <v>6</v>
      </c>
      <c r="B239" s="59" t="s">
        <v>246</v>
      </c>
      <c r="C239" s="29">
        <v>234</v>
      </c>
      <c r="D239" s="29" t="s">
        <v>259</v>
      </c>
      <c r="E239" s="60" t="s">
        <v>263</v>
      </c>
      <c r="F239" s="89" t="s">
        <v>396</v>
      </c>
      <c r="G239" s="25">
        <v>1</v>
      </c>
      <c r="H239" s="31">
        <v>500</v>
      </c>
      <c r="I239" s="93">
        <f t="shared" si="3"/>
        <v>500</v>
      </c>
      <c r="J239" s="32" t="s">
        <v>10</v>
      </c>
      <c r="K239" s="40"/>
      <c r="L239" s="58"/>
    </row>
    <row r="240" spans="1:12" s="55" customFormat="1" ht="12.75" x14ac:dyDescent="0.2">
      <c r="A240" s="59">
        <v>7</v>
      </c>
      <c r="B240" s="59" t="s">
        <v>264</v>
      </c>
      <c r="C240" s="29">
        <v>235</v>
      </c>
      <c r="D240" s="29">
        <v>202</v>
      </c>
      <c r="E240" s="30" t="s">
        <v>265</v>
      </c>
      <c r="F240" s="29" t="s">
        <v>13</v>
      </c>
      <c r="G240" s="25">
        <v>2</v>
      </c>
      <c r="H240" s="31">
        <v>3500</v>
      </c>
      <c r="I240" s="93">
        <f t="shared" si="3"/>
        <v>7000</v>
      </c>
      <c r="J240" s="32">
        <v>0</v>
      </c>
      <c r="K240" s="40"/>
      <c r="L240" s="58"/>
    </row>
    <row r="241" spans="1:12" s="55" customFormat="1" ht="12.75" x14ac:dyDescent="0.2">
      <c r="A241" s="59">
        <v>7</v>
      </c>
      <c r="B241" s="59" t="s">
        <v>264</v>
      </c>
      <c r="C241" s="29">
        <v>236</v>
      </c>
      <c r="D241" s="29">
        <v>202</v>
      </c>
      <c r="E241" s="30" t="s">
        <v>266</v>
      </c>
      <c r="F241" s="29" t="s">
        <v>13</v>
      </c>
      <c r="G241" s="25">
        <v>1</v>
      </c>
      <c r="H241" s="31">
        <v>13500</v>
      </c>
      <c r="I241" s="93">
        <f t="shared" si="3"/>
        <v>13500</v>
      </c>
      <c r="J241" s="32">
        <v>0</v>
      </c>
      <c r="K241" s="40"/>
      <c r="L241" s="58"/>
    </row>
    <row r="242" spans="1:12" s="55" customFormat="1" ht="12.75" x14ac:dyDescent="0.2">
      <c r="A242" s="59">
        <v>7</v>
      </c>
      <c r="B242" s="59" t="s">
        <v>264</v>
      </c>
      <c r="C242" s="29">
        <v>237</v>
      </c>
      <c r="D242" s="29">
        <v>202</v>
      </c>
      <c r="E242" s="30" t="s">
        <v>267</v>
      </c>
      <c r="F242" s="29" t="s">
        <v>18</v>
      </c>
      <c r="G242" s="25">
        <v>9</v>
      </c>
      <c r="H242" s="31">
        <v>40</v>
      </c>
      <c r="I242" s="93">
        <f t="shared" si="3"/>
        <v>360</v>
      </c>
      <c r="J242" s="32">
        <v>0</v>
      </c>
      <c r="K242" s="40"/>
      <c r="L242" s="58"/>
    </row>
    <row r="243" spans="1:12" s="55" customFormat="1" ht="12.75" x14ac:dyDescent="0.2">
      <c r="A243" s="59">
        <v>7</v>
      </c>
      <c r="B243" s="59" t="s">
        <v>264</v>
      </c>
      <c r="C243" s="29">
        <v>238</v>
      </c>
      <c r="D243" s="29">
        <v>503</v>
      </c>
      <c r="E243" s="30" t="s">
        <v>268</v>
      </c>
      <c r="F243" s="89" t="s">
        <v>396</v>
      </c>
      <c r="G243" s="25">
        <v>1</v>
      </c>
      <c r="H243" s="31">
        <v>10000</v>
      </c>
      <c r="I243" s="93">
        <f t="shared" si="3"/>
        <v>10000</v>
      </c>
      <c r="J243" s="32" t="s">
        <v>10</v>
      </c>
      <c r="K243" s="40"/>
      <c r="L243" s="58"/>
    </row>
    <row r="244" spans="1:12" s="55" customFormat="1" ht="12.75" x14ac:dyDescent="0.2">
      <c r="A244" s="59">
        <v>7</v>
      </c>
      <c r="B244" s="59" t="s">
        <v>264</v>
      </c>
      <c r="C244" s="29">
        <v>239</v>
      </c>
      <c r="D244" s="29">
        <v>511</v>
      </c>
      <c r="E244" s="30" t="s">
        <v>269</v>
      </c>
      <c r="F244" s="29" t="s">
        <v>32</v>
      </c>
      <c r="G244" s="25">
        <v>2</v>
      </c>
      <c r="H244" s="31">
        <v>700</v>
      </c>
      <c r="I244" s="93">
        <f t="shared" si="3"/>
        <v>1400</v>
      </c>
      <c r="J244" s="32">
        <v>0</v>
      </c>
      <c r="K244" s="40"/>
      <c r="L244" s="58"/>
    </row>
    <row r="245" spans="1:12" s="43" customFormat="1" ht="12.75" x14ac:dyDescent="0.2">
      <c r="A245" s="59">
        <v>7</v>
      </c>
      <c r="B245" s="59" t="s">
        <v>264</v>
      </c>
      <c r="C245" s="29">
        <v>240</v>
      </c>
      <c r="D245" s="29">
        <v>606</v>
      </c>
      <c r="E245" s="30" t="s">
        <v>270</v>
      </c>
      <c r="F245" s="29" t="s">
        <v>18</v>
      </c>
      <c r="G245" s="25">
        <v>25</v>
      </c>
      <c r="H245" s="31">
        <v>60</v>
      </c>
      <c r="I245" s="93">
        <f t="shared" si="3"/>
        <v>1500</v>
      </c>
      <c r="J245" s="32">
        <v>0</v>
      </c>
      <c r="K245" s="40"/>
      <c r="L245" s="41"/>
    </row>
    <row r="246" spans="1:12" s="55" customFormat="1" ht="12.75" x14ac:dyDescent="0.2">
      <c r="A246" s="59">
        <v>7</v>
      </c>
      <c r="B246" s="59" t="s">
        <v>264</v>
      </c>
      <c r="C246" s="29">
        <v>241</v>
      </c>
      <c r="D246" s="29">
        <v>606</v>
      </c>
      <c r="E246" s="30" t="s">
        <v>271</v>
      </c>
      <c r="F246" s="29" t="s">
        <v>13</v>
      </c>
      <c r="G246" s="25">
        <v>2</v>
      </c>
      <c r="H246" s="31">
        <v>650</v>
      </c>
      <c r="I246" s="93">
        <f t="shared" si="3"/>
        <v>1300</v>
      </c>
      <c r="J246" s="32">
        <v>0</v>
      </c>
      <c r="K246" s="40"/>
      <c r="L246" s="58"/>
    </row>
    <row r="247" spans="1:12" s="55" customFormat="1" ht="12.75" x14ac:dyDescent="0.2">
      <c r="A247" s="59">
        <v>7</v>
      </c>
      <c r="B247" s="59" t="s">
        <v>264</v>
      </c>
      <c r="C247" s="29">
        <v>242</v>
      </c>
      <c r="D247" s="29">
        <v>606</v>
      </c>
      <c r="E247" s="30" t="s">
        <v>272</v>
      </c>
      <c r="F247" s="29" t="s">
        <v>13</v>
      </c>
      <c r="G247" s="25">
        <v>1</v>
      </c>
      <c r="H247" s="31">
        <v>2200</v>
      </c>
      <c r="I247" s="93">
        <f t="shared" si="3"/>
        <v>2200</v>
      </c>
      <c r="J247" s="32">
        <v>0</v>
      </c>
      <c r="K247" s="40"/>
      <c r="L247" s="58"/>
    </row>
    <row r="248" spans="1:12" s="55" customFormat="1" ht="12.75" x14ac:dyDescent="0.2">
      <c r="A248" s="59">
        <v>7</v>
      </c>
      <c r="B248" s="59" t="s">
        <v>264</v>
      </c>
      <c r="C248" s="29">
        <v>243</v>
      </c>
      <c r="D248" s="29">
        <v>606</v>
      </c>
      <c r="E248" s="30" t="s">
        <v>81</v>
      </c>
      <c r="F248" s="29" t="s">
        <v>13</v>
      </c>
      <c r="G248" s="25">
        <v>1</v>
      </c>
      <c r="H248" s="31">
        <v>2200</v>
      </c>
      <c r="I248" s="93">
        <f t="shared" si="3"/>
        <v>2200</v>
      </c>
      <c r="J248" s="32">
        <v>0</v>
      </c>
      <c r="K248" s="40"/>
      <c r="L248" s="58"/>
    </row>
    <row r="249" spans="1:12" s="55" customFormat="1" ht="12.75" x14ac:dyDescent="0.2">
      <c r="A249" s="59">
        <v>7</v>
      </c>
      <c r="B249" s="59" t="s">
        <v>264</v>
      </c>
      <c r="C249" s="29">
        <v>244</v>
      </c>
      <c r="D249" s="29">
        <v>607</v>
      </c>
      <c r="E249" s="30" t="s">
        <v>82</v>
      </c>
      <c r="F249" s="29" t="s">
        <v>18</v>
      </c>
      <c r="G249" s="25">
        <v>89</v>
      </c>
      <c r="H249" s="31">
        <v>35</v>
      </c>
      <c r="I249" s="93">
        <f t="shared" si="3"/>
        <v>3115</v>
      </c>
      <c r="J249" s="32">
        <v>0</v>
      </c>
      <c r="K249" s="40"/>
      <c r="L249" s="58"/>
    </row>
    <row r="250" spans="1:12" s="55" customFormat="1" ht="12.75" x14ac:dyDescent="0.2">
      <c r="A250" s="59">
        <v>7</v>
      </c>
      <c r="B250" s="59" t="s">
        <v>264</v>
      </c>
      <c r="C250" s="29">
        <v>245</v>
      </c>
      <c r="D250" s="29">
        <v>607</v>
      </c>
      <c r="E250" s="30" t="s">
        <v>273</v>
      </c>
      <c r="F250" s="29" t="s">
        <v>13</v>
      </c>
      <c r="G250" s="25">
        <v>1</v>
      </c>
      <c r="H250" s="31">
        <v>250</v>
      </c>
      <c r="I250" s="93">
        <f t="shared" si="3"/>
        <v>250</v>
      </c>
      <c r="J250" s="32">
        <v>0</v>
      </c>
      <c r="K250" s="40"/>
      <c r="L250" s="58"/>
    </row>
    <row r="251" spans="1:12" s="55" customFormat="1" ht="12.75" x14ac:dyDescent="0.2">
      <c r="A251" s="59">
        <v>7</v>
      </c>
      <c r="B251" s="59" t="s">
        <v>264</v>
      </c>
      <c r="C251" s="29">
        <v>246</v>
      </c>
      <c r="D251" s="29">
        <v>601</v>
      </c>
      <c r="E251" s="30" t="s">
        <v>172</v>
      </c>
      <c r="F251" s="29" t="s">
        <v>32</v>
      </c>
      <c r="G251" s="25">
        <v>45</v>
      </c>
      <c r="H251" s="31">
        <v>80</v>
      </c>
      <c r="I251" s="93">
        <f t="shared" si="3"/>
        <v>3600</v>
      </c>
      <c r="J251" s="32">
        <v>0</v>
      </c>
      <c r="K251" s="40"/>
      <c r="L251" s="58"/>
    </row>
    <row r="252" spans="1:12" s="55" customFormat="1" ht="25.5" x14ac:dyDescent="0.2">
      <c r="A252" s="59">
        <v>7</v>
      </c>
      <c r="B252" s="59" t="s">
        <v>264</v>
      </c>
      <c r="C252" s="29">
        <v>247</v>
      </c>
      <c r="D252" s="29">
        <v>603</v>
      </c>
      <c r="E252" s="48" t="s">
        <v>274</v>
      </c>
      <c r="F252" s="29" t="s">
        <v>18</v>
      </c>
      <c r="G252" s="25">
        <v>84</v>
      </c>
      <c r="H252" s="31">
        <v>375</v>
      </c>
      <c r="I252" s="93">
        <f t="shared" si="3"/>
        <v>31500</v>
      </c>
      <c r="J252" s="32">
        <v>0</v>
      </c>
      <c r="K252" s="40"/>
      <c r="L252" s="58"/>
    </row>
    <row r="253" spans="1:12" s="24" customFormat="1" ht="12.75" x14ac:dyDescent="0.2">
      <c r="A253" s="59">
        <v>7</v>
      </c>
      <c r="B253" s="59" t="s">
        <v>264</v>
      </c>
      <c r="C253" s="29">
        <v>248</v>
      </c>
      <c r="D253" s="29">
        <v>603</v>
      </c>
      <c r="E253" s="30" t="s">
        <v>275</v>
      </c>
      <c r="F253" s="29" t="s">
        <v>18</v>
      </c>
      <c r="G253" s="25">
        <v>2</v>
      </c>
      <c r="H253" s="31">
        <v>2800</v>
      </c>
      <c r="I253" s="93">
        <f t="shared" si="3"/>
        <v>5600</v>
      </c>
      <c r="J253" s="32">
        <v>0</v>
      </c>
      <c r="K253" s="27"/>
      <c r="L253" s="28"/>
    </row>
    <row r="254" spans="1:12" s="55" customFormat="1" ht="12.75" x14ac:dyDescent="0.2">
      <c r="A254" s="59">
        <v>8</v>
      </c>
      <c r="B254" s="59" t="s">
        <v>276</v>
      </c>
      <c r="C254" s="29">
        <v>249</v>
      </c>
      <c r="D254" s="29">
        <v>503</v>
      </c>
      <c r="E254" s="30" t="s">
        <v>268</v>
      </c>
      <c r="F254" s="89" t="s">
        <v>396</v>
      </c>
      <c r="G254" s="25">
        <v>1</v>
      </c>
      <c r="H254" s="31">
        <v>10000</v>
      </c>
      <c r="I254" s="93">
        <f t="shared" si="3"/>
        <v>10000</v>
      </c>
      <c r="J254" s="61" t="s">
        <v>10</v>
      </c>
      <c r="K254" s="40"/>
      <c r="L254" s="58"/>
    </row>
    <row r="255" spans="1:12" s="55" customFormat="1" ht="12.75" x14ac:dyDescent="0.2">
      <c r="A255" s="59">
        <v>8</v>
      </c>
      <c r="B255" s="59" t="s">
        <v>276</v>
      </c>
      <c r="C255" s="29">
        <v>250</v>
      </c>
      <c r="D255" s="29" t="s">
        <v>92</v>
      </c>
      <c r="E255" s="30" t="s">
        <v>276</v>
      </c>
      <c r="F255" s="89" t="s">
        <v>396</v>
      </c>
      <c r="G255" s="25">
        <v>1</v>
      </c>
      <c r="H255" s="31">
        <v>93000</v>
      </c>
      <c r="I255" s="93">
        <f t="shared" si="3"/>
        <v>93000</v>
      </c>
      <c r="J255" s="61" t="s">
        <v>10</v>
      </c>
      <c r="K255" s="40"/>
      <c r="L255" s="58"/>
    </row>
    <row r="256" spans="1:12" s="55" customFormat="1" ht="12.75" x14ac:dyDescent="0.2">
      <c r="A256" s="59">
        <v>8</v>
      </c>
      <c r="B256" s="59" t="s">
        <v>276</v>
      </c>
      <c r="C256" s="29">
        <v>251</v>
      </c>
      <c r="D256" s="29">
        <v>601</v>
      </c>
      <c r="E256" s="30" t="s">
        <v>277</v>
      </c>
      <c r="F256" s="29" t="s">
        <v>32</v>
      </c>
      <c r="G256" s="25">
        <v>60</v>
      </c>
      <c r="H256" s="31">
        <v>50</v>
      </c>
      <c r="I256" s="93">
        <f t="shared" si="3"/>
        <v>3000</v>
      </c>
      <c r="J256" s="32">
        <v>60</v>
      </c>
      <c r="K256" s="40"/>
      <c r="L256" s="58"/>
    </row>
    <row r="257" spans="1:12" s="55" customFormat="1" ht="12.75" x14ac:dyDescent="0.2">
      <c r="A257" s="59">
        <v>9</v>
      </c>
      <c r="B257" s="59" t="s">
        <v>278</v>
      </c>
      <c r="C257" s="29">
        <v>252</v>
      </c>
      <c r="D257" s="29">
        <v>801</v>
      </c>
      <c r="E257" s="30" t="s">
        <v>279</v>
      </c>
      <c r="F257" s="29" t="s">
        <v>18</v>
      </c>
      <c r="G257" s="25">
        <v>64</v>
      </c>
      <c r="H257" s="31">
        <v>175</v>
      </c>
      <c r="I257" s="93">
        <f t="shared" si="3"/>
        <v>11200</v>
      </c>
      <c r="J257" s="32">
        <v>0</v>
      </c>
      <c r="K257" s="40"/>
      <c r="L257" s="58"/>
    </row>
    <row r="258" spans="1:12" s="43" customFormat="1" ht="12.75" x14ac:dyDescent="0.2">
      <c r="A258" s="59">
        <v>9</v>
      </c>
      <c r="B258" s="59" t="s">
        <v>278</v>
      </c>
      <c r="C258" s="29">
        <v>253</v>
      </c>
      <c r="D258" s="29">
        <v>801</v>
      </c>
      <c r="E258" s="30" t="s">
        <v>280</v>
      </c>
      <c r="F258" s="29" t="s">
        <v>18</v>
      </c>
      <c r="G258" s="25">
        <v>2678</v>
      </c>
      <c r="H258" s="31">
        <v>175</v>
      </c>
      <c r="I258" s="93">
        <f t="shared" si="3"/>
        <v>468650</v>
      </c>
      <c r="J258" s="32">
        <v>0</v>
      </c>
      <c r="K258" s="40"/>
      <c r="L258" s="41"/>
    </row>
    <row r="259" spans="1:12" s="55" customFormat="1" ht="12.75" x14ac:dyDescent="0.2">
      <c r="A259" s="59">
        <v>9</v>
      </c>
      <c r="B259" s="59" t="s">
        <v>278</v>
      </c>
      <c r="C259" s="29">
        <v>254</v>
      </c>
      <c r="D259" s="29">
        <v>801</v>
      </c>
      <c r="E259" s="30" t="s">
        <v>281</v>
      </c>
      <c r="F259" s="29" t="s">
        <v>18</v>
      </c>
      <c r="G259" s="25">
        <v>346</v>
      </c>
      <c r="H259" s="31">
        <v>175</v>
      </c>
      <c r="I259" s="93">
        <f t="shared" si="3"/>
        <v>60550</v>
      </c>
      <c r="J259" s="32">
        <v>0</v>
      </c>
      <c r="K259" s="40"/>
      <c r="L259" s="58"/>
    </row>
    <row r="260" spans="1:12" s="55" customFormat="1" ht="12.75" x14ac:dyDescent="0.2">
      <c r="A260" s="59">
        <v>9</v>
      </c>
      <c r="B260" s="59" t="s">
        <v>278</v>
      </c>
      <c r="C260" s="29">
        <v>255</v>
      </c>
      <c r="D260" s="29">
        <v>802</v>
      </c>
      <c r="E260" s="30" t="s">
        <v>282</v>
      </c>
      <c r="F260" s="29" t="s">
        <v>13</v>
      </c>
      <c r="G260" s="25">
        <v>8</v>
      </c>
      <c r="H260" s="31">
        <v>2500</v>
      </c>
      <c r="I260" s="93">
        <f t="shared" si="3"/>
        <v>20000</v>
      </c>
      <c r="J260" s="32">
        <v>0</v>
      </c>
      <c r="K260" s="40"/>
      <c r="L260" s="58"/>
    </row>
    <row r="261" spans="1:12" s="55" customFormat="1" ht="12.75" x14ac:dyDescent="0.2">
      <c r="A261" s="59">
        <v>9</v>
      </c>
      <c r="B261" s="59" t="s">
        <v>278</v>
      </c>
      <c r="C261" s="29">
        <v>256</v>
      </c>
      <c r="D261" s="29">
        <v>802</v>
      </c>
      <c r="E261" s="30" t="s">
        <v>283</v>
      </c>
      <c r="F261" s="29" t="s">
        <v>13</v>
      </c>
      <c r="G261" s="25">
        <v>4</v>
      </c>
      <c r="H261" s="31">
        <v>2000</v>
      </c>
      <c r="I261" s="93">
        <f t="shared" si="3"/>
        <v>8000</v>
      </c>
      <c r="J261" s="32">
        <v>0</v>
      </c>
      <c r="K261" s="40"/>
      <c r="L261" s="58"/>
    </row>
    <row r="262" spans="1:12" s="55" customFormat="1" ht="12.75" x14ac:dyDescent="0.2">
      <c r="A262" s="59">
        <v>9</v>
      </c>
      <c r="B262" s="59" t="s">
        <v>278</v>
      </c>
      <c r="C262" s="29">
        <v>257</v>
      </c>
      <c r="D262" s="29">
        <v>802</v>
      </c>
      <c r="E262" s="30" t="s">
        <v>284</v>
      </c>
      <c r="F262" s="29" t="s">
        <v>13</v>
      </c>
      <c r="G262" s="25">
        <v>1</v>
      </c>
      <c r="H262" s="31">
        <v>1200</v>
      </c>
      <c r="I262" s="93">
        <f t="shared" si="3"/>
        <v>1200</v>
      </c>
      <c r="J262" s="32">
        <v>0</v>
      </c>
      <c r="K262" s="40"/>
      <c r="L262" s="58"/>
    </row>
    <row r="263" spans="1:12" s="55" customFormat="1" ht="12.75" x14ac:dyDescent="0.2">
      <c r="A263" s="59">
        <v>9</v>
      </c>
      <c r="B263" s="59" t="s">
        <v>278</v>
      </c>
      <c r="C263" s="29">
        <v>258</v>
      </c>
      <c r="D263" s="29">
        <v>802</v>
      </c>
      <c r="E263" s="30" t="s">
        <v>285</v>
      </c>
      <c r="F263" s="29" t="s">
        <v>13</v>
      </c>
      <c r="G263" s="25">
        <v>8</v>
      </c>
      <c r="H263" s="31">
        <v>1500</v>
      </c>
      <c r="I263" s="93">
        <f t="shared" ref="I263:I326" si="4">IF(G263*H263&gt;0,G263*H263,"")</f>
        <v>12000</v>
      </c>
      <c r="J263" s="32">
        <v>0</v>
      </c>
      <c r="K263" s="40"/>
      <c r="L263" s="58"/>
    </row>
    <row r="264" spans="1:12" s="55" customFormat="1" ht="12.75" x14ac:dyDescent="0.2">
      <c r="A264" s="59">
        <v>9</v>
      </c>
      <c r="B264" s="59" t="s">
        <v>278</v>
      </c>
      <c r="C264" s="29">
        <v>259</v>
      </c>
      <c r="D264" s="29">
        <v>803</v>
      </c>
      <c r="E264" s="30" t="s">
        <v>286</v>
      </c>
      <c r="F264" s="29" t="s">
        <v>13</v>
      </c>
      <c r="G264" s="25">
        <v>1</v>
      </c>
      <c r="H264" s="31">
        <v>22000</v>
      </c>
      <c r="I264" s="93">
        <f t="shared" si="4"/>
        <v>22000</v>
      </c>
      <c r="J264" s="32">
        <v>0</v>
      </c>
      <c r="K264" s="40"/>
      <c r="L264" s="58"/>
    </row>
    <row r="265" spans="1:12" s="55" customFormat="1" ht="12.75" x14ac:dyDescent="0.2">
      <c r="A265" s="59">
        <v>9</v>
      </c>
      <c r="B265" s="59" t="s">
        <v>278</v>
      </c>
      <c r="C265" s="29">
        <v>260</v>
      </c>
      <c r="D265" s="29">
        <v>805</v>
      </c>
      <c r="E265" s="30" t="s">
        <v>287</v>
      </c>
      <c r="F265" s="29" t="s">
        <v>13</v>
      </c>
      <c r="G265" s="25">
        <v>36</v>
      </c>
      <c r="H265" s="31">
        <v>1800</v>
      </c>
      <c r="I265" s="93">
        <f t="shared" si="4"/>
        <v>64800</v>
      </c>
      <c r="J265" s="32">
        <v>0</v>
      </c>
      <c r="K265" s="40"/>
      <c r="L265" s="58"/>
    </row>
    <row r="266" spans="1:12" s="55" customFormat="1" ht="12.75" x14ac:dyDescent="0.2">
      <c r="A266" s="59">
        <v>9</v>
      </c>
      <c r="B266" s="59" t="s">
        <v>278</v>
      </c>
      <c r="C266" s="29">
        <v>261</v>
      </c>
      <c r="D266" s="29">
        <v>805</v>
      </c>
      <c r="E266" s="30" t="s">
        <v>288</v>
      </c>
      <c r="F266" s="29" t="s">
        <v>13</v>
      </c>
      <c r="G266" s="25">
        <v>21</v>
      </c>
      <c r="H266" s="31">
        <v>1800</v>
      </c>
      <c r="I266" s="93">
        <f t="shared" si="4"/>
        <v>37800</v>
      </c>
      <c r="J266" s="32">
        <v>0</v>
      </c>
      <c r="K266" s="40"/>
      <c r="L266" s="58"/>
    </row>
    <row r="267" spans="1:12" s="55" customFormat="1" ht="12.75" x14ac:dyDescent="0.2">
      <c r="A267" s="59">
        <v>9</v>
      </c>
      <c r="B267" s="59" t="s">
        <v>278</v>
      </c>
      <c r="C267" s="29">
        <v>262</v>
      </c>
      <c r="D267" s="29">
        <v>805</v>
      </c>
      <c r="E267" s="30" t="s">
        <v>289</v>
      </c>
      <c r="F267" s="29" t="s">
        <v>13</v>
      </c>
      <c r="G267" s="25">
        <v>2</v>
      </c>
      <c r="H267" s="31">
        <v>2300</v>
      </c>
      <c r="I267" s="93">
        <f t="shared" si="4"/>
        <v>4600</v>
      </c>
      <c r="J267" s="32">
        <v>0</v>
      </c>
      <c r="K267" s="40"/>
      <c r="L267" s="58"/>
    </row>
    <row r="268" spans="1:12" s="55" customFormat="1" ht="12.75" x14ac:dyDescent="0.2">
      <c r="A268" s="59">
        <v>9</v>
      </c>
      <c r="B268" s="59" t="s">
        <v>278</v>
      </c>
      <c r="C268" s="29">
        <v>263</v>
      </c>
      <c r="D268" s="29">
        <v>805</v>
      </c>
      <c r="E268" s="30" t="s">
        <v>290</v>
      </c>
      <c r="F268" s="29" t="s">
        <v>13</v>
      </c>
      <c r="G268" s="25">
        <v>2</v>
      </c>
      <c r="H268" s="31">
        <v>2300</v>
      </c>
      <c r="I268" s="93">
        <f t="shared" si="4"/>
        <v>4600</v>
      </c>
      <c r="J268" s="32">
        <v>0</v>
      </c>
      <c r="K268" s="40"/>
      <c r="L268" s="58"/>
    </row>
    <row r="269" spans="1:12" s="55" customFormat="1" ht="12.75" x14ac:dyDescent="0.2">
      <c r="A269" s="59">
        <v>9</v>
      </c>
      <c r="B269" s="59" t="s">
        <v>278</v>
      </c>
      <c r="C269" s="29">
        <v>264</v>
      </c>
      <c r="D269" s="29">
        <v>807</v>
      </c>
      <c r="E269" s="30" t="s">
        <v>291</v>
      </c>
      <c r="F269" s="29" t="s">
        <v>13</v>
      </c>
      <c r="G269" s="25">
        <v>3</v>
      </c>
      <c r="H269" s="31">
        <v>750</v>
      </c>
      <c r="I269" s="93">
        <f t="shared" si="4"/>
        <v>2250</v>
      </c>
      <c r="J269" s="32">
        <f>G269</f>
        <v>3</v>
      </c>
      <c r="K269" s="40"/>
      <c r="L269" s="58"/>
    </row>
    <row r="270" spans="1:12" s="55" customFormat="1" ht="12.75" x14ac:dyDescent="0.2">
      <c r="A270" s="59">
        <v>9</v>
      </c>
      <c r="B270" s="59" t="s">
        <v>278</v>
      </c>
      <c r="C270" s="29">
        <v>265</v>
      </c>
      <c r="D270" s="29">
        <v>808</v>
      </c>
      <c r="E270" s="30" t="s">
        <v>292</v>
      </c>
      <c r="F270" s="29" t="s">
        <v>13</v>
      </c>
      <c r="G270" s="25">
        <v>1</v>
      </c>
      <c r="H270" s="31">
        <v>925</v>
      </c>
      <c r="I270" s="93">
        <f t="shared" si="4"/>
        <v>925</v>
      </c>
      <c r="J270" s="32">
        <v>0</v>
      </c>
      <c r="K270" s="40"/>
      <c r="L270" s="58"/>
    </row>
    <row r="271" spans="1:12" s="55" customFormat="1" ht="12.75" x14ac:dyDescent="0.2">
      <c r="A271" s="59">
        <v>9</v>
      </c>
      <c r="B271" s="59" t="s">
        <v>278</v>
      </c>
      <c r="C271" s="29">
        <v>266</v>
      </c>
      <c r="D271" s="29">
        <v>809</v>
      </c>
      <c r="E271" s="30" t="s">
        <v>293</v>
      </c>
      <c r="F271" s="29" t="s">
        <v>13</v>
      </c>
      <c r="G271" s="25">
        <v>2</v>
      </c>
      <c r="H271" s="31">
        <v>2500</v>
      </c>
      <c r="I271" s="93">
        <f t="shared" si="4"/>
        <v>5000</v>
      </c>
      <c r="J271" s="32">
        <v>0</v>
      </c>
      <c r="K271" s="40"/>
      <c r="L271" s="58"/>
    </row>
    <row r="272" spans="1:12" s="55" customFormat="1" ht="12.75" x14ac:dyDescent="0.2">
      <c r="A272" s="59">
        <v>9</v>
      </c>
      <c r="B272" s="59" t="s">
        <v>278</v>
      </c>
      <c r="C272" s="29">
        <v>267</v>
      </c>
      <c r="D272" s="29">
        <v>809</v>
      </c>
      <c r="E272" s="30" t="s">
        <v>294</v>
      </c>
      <c r="F272" s="29" t="s">
        <v>13</v>
      </c>
      <c r="G272" s="25">
        <v>5</v>
      </c>
      <c r="H272" s="31">
        <v>3500</v>
      </c>
      <c r="I272" s="93">
        <f t="shared" si="4"/>
        <v>17500</v>
      </c>
      <c r="J272" s="32">
        <v>0</v>
      </c>
      <c r="K272" s="40"/>
      <c r="L272" s="58"/>
    </row>
    <row r="273" spans="1:12" s="55" customFormat="1" ht="12.75" x14ac:dyDescent="0.2">
      <c r="A273" s="59">
        <v>9</v>
      </c>
      <c r="B273" s="59" t="s">
        <v>278</v>
      </c>
      <c r="C273" s="29">
        <v>268</v>
      </c>
      <c r="D273" s="29">
        <v>812</v>
      </c>
      <c r="E273" s="30" t="s">
        <v>295</v>
      </c>
      <c r="F273" s="29" t="s">
        <v>13</v>
      </c>
      <c r="G273" s="25">
        <v>5</v>
      </c>
      <c r="H273" s="31">
        <v>2000</v>
      </c>
      <c r="I273" s="93">
        <f t="shared" si="4"/>
        <v>10000</v>
      </c>
      <c r="J273" s="32">
        <v>0</v>
      </c>
      <c r="K273" s="40"/>
      <c r="L273" s="58"/>
    </row>
    <row r="274" spans="1:12" s="43" customFormat="1" ht="12.75" x14ac:dyDescent="0.2">
      <c r="A274" s="59">
        <v>9</v>
      </c>
      <c r="B274" s="59" t="s">
        <v>278</v>
      </c>
      <c r="C274" s="29">
        <v>269</v>
      </c>
      <c r="D274" s="29">
        <v>816</v>
      </c>
      <c r="E274" s="30" t="s">
        <v>296</v>
      </c>
      <c r="F274" s="29" t="s">
        <v>13</v>
      </c>
      <c r="G274" s="25">
        <v>10</v>
      </c>
      <c r="H274" s="31">
        <v>2100</v>
      </c>
      <c r="I274" s="93">
        <f t="shared" si="4"/>
        <v>21000</v>
      </c>
      <c r="J274" s="32">
        <v>0</v>
      </c>
      <c r="K274" s="40"/>
      <c r="L274" s="41"/>
    </row>
    <row r="275" spans="1:12" s="55" customFormat="1" ht="12.75" x14ac:dyDescent="0.2">
      <c r="A275" s="59">
        <v>9</v>
      </c>
      <c r="B275" s="59" t="s">
        <v>278</v>
      </c>
      <c r="C275" s="29">
        <v>270</v>
      </c>
      <c r="D275" s="29">
        <v>818</v>
      </c>
      <c r="E275" s="30" t="s">
        <v>297</v>
      </c>
      <c r="F275" s="29" t="s">
        <v>13</v>
      </c>
      <c r="G275" s="25">
        <v>21</v>
      </c>
      <c r="H275" s="31">
        <v>1500</v>
      </c>
      <c r="I275" s="93">
        <f t="shared" si="4"/>
        <v>31500</v>
      </c>
      <c r="J275" s="32">
        <v>0</v>
      </c>
      <c r="K275" s="40"/>
      <c r="L275" s="58"/>
    </row>
    <row r="276" spans="1:12" s="55" customFormat="1" ht="12.75" x14ac:dyDescent="0.2">
      <c r="A276" s="59">
        <v>9</v>
      </c>
      <c r="B276" s="59" t="s">
        <v>278</v>
      </c>
      <c r="C276" s="29">
        <v>271</v>
      </c>
      <c r="D276" s="29" t="s">
        <v>259</v>
      </c>
      <c r="E276" s="30" t="s">
        <v>298</v>
      </c>
      <c r="F276" s="89" t="s">
        <v>396</v>
      </c>
      <c r="G276" s="25">
        <v>1</v>
      </c>
      <c r="H276" s="31">
        <v>15000</v>
      </c>
      <c r="I276" s="93">
        <f t="shared" si="4"/>
        <v>15000</v>
      </c>
      <c r="J276" s="32" t="s">
        <v>10</v>
      </c>
      <c r="K276" s="40"/>
      <c r="L276" s="58"/>
    </row>
    <row r="277" spans="1:12" s="24" customFormat="1" ht="12.75" x14ac:dyDescent="0.2">
      <c r="A277" s="59">
        <v>10</v>
      </c>
      <c r="B277" s="59" t="s">
        <v>299</v>
      </c>
      <c r="C277" s="29">
        <v>272</v>
      </c>
      <c r="D277" s="29">
        <v>604</v>
      </c>
      <c r="E277" s="30" t="s">
        <v>300</v>
      </c>
      <c r="F277" s="29" t="s">
        <v>13</v>
      </c>
      <c r="G277" s="25">
        <v>1</v>
      </c>
      <c r="H277" s="31">
        <v>5000</v>
      </c>
      <c r="I277" s="93">
        <f t="shared" si="4"/>
        <v>5000</v>
      </c>
      <c r="J277" s="32">
        <v>1</v>
      </c>
      <c r="K277" s="27"/>
      <c r="L277" s="28"/>
    </row>
    <row r="278" spans="1:12" s="55" customFormat="1" ht="12.75" x14ac:dyDescent="0.2">
      <c r="A278" s="59">
        <v>10</v>
      </c>
      <c r="B278" s="59" t="s">
        <v>299</v>
      </c>
      <c r="C278" s="29">
        <v>273</v>
      </c>
      <c r="D278" s="29">
        <v>604</v>
      </c>
      <c r="E278" s="30" t="s">
        <v>301</v>
      </c>
      <c r="F278" s="29" t="s">
        <v>13</v>
      </c>
      <c r="G278" s="25">
        <v>2</v>
      </c>
      <c r="H278" s="31">
        <v>5000</v>
      </c>
      <c r="I278" s="93">
        <f t="shared" si="4"/>
        <v>10000</v>
      </c>
      <c r="J278" s="32">
        <v>2</v>
      </c>
      <c r="K278" s="40"/>
      <c r="L278" s="58"/>
    </row>
    <row r="279" spans="1:12" s="55" customFormat="1" ht="12.75" x14ac:dyDescent="0.2">
      <c r="A279" s="59">
        <v>10</v>
      </c>
      <c r="B279" s="59" t="s">
        <v>299</v>
      </c>
      <c r="C279" s="29">
        <v>274</v>
      </c>
      <c r="D279" s="29">
        <v>604</v>
      </c>
      <c r="E279" s="30" t="s">
        <v>302</v>
      </c>
      <c r="F279" s="29" t="s">
        <v>13</v>
      </c>
      <c r="G279" s="35">
        <v>6</v>
      </c>
      <c r="H279" s="31">
        <v>1500</v>
      </c>
      <c r="I279" s="93">
        <f t="shared" si="4"/>
        <v>9000</v>
      </c>
      <c r="J279" s="32">
        <v>6</v>
      </c>
      <c r="K279" s="40"/>
      <c r="L279" s="58"/>
    </row>
    <row r="280" spans="1:12" s="55" customFormat="1" ht="25.5" x14ac:dyDescent="0.2">
      <c r="A280" s="59">
        <v>10</v>
      </c>
      <c r="B280" s="59" t="s">
        <v>299</v>
      </c>
      <c r="C280" s="29">
        <v>275</v>
      </c>
      <c r="D280" s="29">
        <v>901</v>
      </c>
      <c r="E280" s="48" t="s">
        <v>303</v>
      </c>
      <c r="F280" s="29" t="s">
        <v>18</v>
      </c>
      <c r="G280" s="25">
        <v>64</v>
      </c>
      <c r="H280" s="31">
        <v>190</v>
      </c>
      <c r="I280" s="93">
        <f t="shared" si="4"/>
        <v>12160</v>
      </c>
      <c r="J280" s="32">
        <v>64</v>
      </c>
      <c r="K280" s="40"/>
      <c r="L280" s="58"/>
    </row>
    <row r="281" spans="1:12" s="55" customFormat="1" ht="25.5" x14ac:dyDescent="0.2">
      <c r="A281" s="59">
        <v>10</v>
      </c>
      <c r="B281" s="59" t="s">
        <v>299</v>
      </c>
      <c r="C281" s="29">
        <v>276</v>
      </c>
      <c r="D281" s="29">
        <v>901</v>
      </c>
      <c r="E281" s="48" t="s">
        <v>304</v>
      </c>
      <c r="F281" s="29" t="s">
        <v>18</v>
      </c>
      <c r="G281" s="25">
        <v>10</v>
      </c>
      <c r="H281" s="31">
        <v>400</v>
      </c>
      <c r="I281" s="93">
        <f t="shared" si="4"/>
        <v>4000</v>
      </c>
      <c r="J281" s="32">
        <v>10</v>
      </c>
      <c r="K281" s="40"/>
      <c r="L281" s="58"/>
    </row>
    <row r="282" spans="1:12" s="55" customFormat="1" ht="15" customHeight="1" x14ac:dyDescent="0.2">
      <c r="A282" s="59">
        <v>10</v>
      </c>
      <c r="B282" s="59" t="s">
        <v>299</v>
      </c>
      <c r="C282" s="29">
        <v>277</v>
      </c>
      <c r="D282" s="29" t="s">
        <v>259</v>
      </c>
      <c r="E282" s="62" t="s">
        <v>305</v>
      </c>
      <c r="F282" s="29" t="s">
        <v>13</v>
      </c>
      <c r="G282" s="25">
        <v>15</v>
      </c>
      <c r="H282" s="57">
        <v>2000</v>
      </c>
      <c r="I282" s="93">
        <f t="shared" si="4"/>
        <v>30000</v>
      </c>
      <c r="J282" s="32">
        <v>15</v>
      </c>
      <c r="K282" s="40"/>
    </row>
    <row r="283" spans="1:12" s="55" customFormat="1" ht="12.75" x14ac:dyDescent="0.2">
      <c r="A283" s="59">
        <v>10</v>
      </c>
      <c r="B283" s="59" t="s">
        <v>299</v>
      </c>
      <c r="C283" s="29">
        <v>278</v>
      </c>
      <c r="D283" s="29" t="s">
        <v>259</v>
      </c>
      <c r="E283" s="30" t="s">
        <v>306</v>
      </c>
      <c r="F283" s="29" t="s">
        <v>13</v>
      </c>
      <c r="G283" s="25">
        <v>20</v>
      </c>
      <c r="H283" s="31">
        <v>1000</v>
      </c>
      <c r="I283" s="93">
        <f t="shared" si="4"/>
        <v>20000</v>
      </c>
      <c r="J283" s="32">
        <v>20</v>
      </c>
    </row>
    <row r="284" spans="1:12" s="55" customFormat="1" ht="12.75" x14ac:dyDescent="0.2">
      <c r="A284" s="59">
        <v>11</v>
      </c>
      <c r="B284" s="59" t="s">
        <v>307</v>
      </c>
      <c r="C284" s="29">
        <v>279</v>
      </c>
      <c r="D284" s="29">
        <v>202</v>
      </c>
      <c r="E284" s="30" t="s">
        <v>308</v>
      </c>
      <c r="F284" s="29" t="s">
        <v>13</v>
      </c>
      <c r="G284" s="25">
        <v>130</v>
      </c>
      <c r="H284" s="31">
        <v>35</v>
      </c>
      <c r="I284" s="93">
        <f t="shared" si="4"/>
        <v>4550</v>
      </c>
      <c r="J284" s="32" t="e">
        <f>#REF!*G284</f>
        <v>#REF!</v>
      </c>
    </row>
    <row r="285" spans="1:12" s="55" customFormat="1" ht="12.75" x14ac:dyDescent="0.2">
      <c r="A285" s="59">
        <v>11</v>
      </c>
      <c r="B285" s="59" t="s">
        <v>307</v>
      </c>
      <c r="C285" s="29">
        <v>280</v>
      </c>
      <c r="D285" s="29">
        <v>621</v>
      </c>
      <c r="E285" s="30" t="s">
        <v>309</v>
      </c>
      <c r="F285" s="29" t="s">
        <v>13</v>
      </c>
      <c r="G285" s="25">
        <v>255</v>
      </c>
      <c r="H285" s="31">
        <v>40</v>
      </c>
      <c r="I285" s="93">
        <f t="shared" si="4"/>
        <v>10200</v>
      </c>
      <c r="J285" s="32" t="e">
        <f>#REF!*G285</f>
        <v>#REF!</v>
      </c>
    </row>
    <row r="286" spans="1:12" s="55" customFormat="1" ht="12.75" x14ac:dyDescent="0.2">
      <c r="A286" s="59">
        <v>11</v>
      </c>
      <c r="B286" s="59" t="s">
        <v>307</v>
      </c>
      <c r="C286" s="29">
        <v>281</v>
      </c>
      <c r="D286" s="29">
        <v>630</v>
      </c>
      <c r="E286" s="30" t="s">
        <v>310</v>
      </c>
      <c r="F286" s="29" t="s">
        <v>18</v>
      </c>
      <c r="G286" s="25">
        <v>322</v>
      </c>
      <c r="H286" s="31">
        <v>17</v>
      </c>
      <c r="I286" s="93">
        <f t="shared" si="4"/>
        <v>5474</v>
      </c>
      <c r="J286" s="32">
        <v>322</v>
      </c>
    </row>
    <row r="287" spans="1:12" s="55" customFormat="1" ht="12.75" x14ac:dyDescent="0.2">
      <c r="A287" s="59">
        <v>11</v>
      </c>
      <c r="B287" s="59" t="s">
        <v>307</v>
      </c>
      <c r="C287" s="29">
        <v>282</v>
      </c>
      <c r="D287" s="29">
        <v>630</v>
      </c>
      <c r="E287" s="30" t="s">
        <v>311</v>
      </c>
      <c r="F287" s="29" t="s">
        <v>13</v>
      </c>
      <c r="G287" s="25">
        <v>15</v>
      </c>
      <c r="H287" s="31">
        <v>175</v>
      </c>
      <c r="I287" s="93">
        <f t="shared" si="4"/>
        <v>2625</v>
      </c>
      <c r="J287" s="32">
        <v>15</v>
      </c>
      <c r="K287" s="40"/>
    </row>
    <row r="288" spans="1:12" s="55" customFormat="1" ht="12.75" x14ac:dyDescent="0.2">
      <c r="A288" s="59">
        <v>11</v>
      </c>
      <c r="B288" s="59" t="s">
        <v>307</v>
      </c>
      <c r="C288" s="29">
        <v>283</v>
      </c>
      <c r="D288" s="29">
        <v>630</v>
      </c>
      <c r="E288" s="30" t="s">
        <v>312</v>
      </c>
      <c r="F288" s="29" t="s">
        <v>24</v>
      </c>
      <c r="G288" s="25">
        <v>138</v>
      </c>
      <c r="H288" s="31">
        <v>25</v>
      </c>
      <c r="I288" s="93">
        <f t="shared" si="4"/>
        <v>3450</v>
      </c>
      <c r="J288" s="32">
        <v>138</v>
      </c>
      <c r="K288" s="40"/>
    </row>
    <row r="289" spans="1:11" s="55" customFormat="1" ht="12.75" x14ac:dyDescent="0.2">
      <c r="A289" s="59">
        <v>11</v>
      </c>
      <c r="B289" s="59" t="s">
        <v>307</v>
      </c>
      <c r="C289" s="29">
        <v>284</v>
      </c>
      <c r="D289" s="29">
        <v>630</v>
      </c>
      <c r="E289" s="30" t="s">
        <v>313</v>
      </c>
      <c r="F289" s="29" t="s">
        <v>13</v>
      </c>
      <c r="G289" s="25">
        <v>5</v>
      </c>
      <c r="H289" s="31">
        <v>30</v>
      </c>
      <c r="I289" s="93">
        <f t="shared" si="4"/>
        <v>150</v>
      </c>
      <c r="J289" s="32">
        <v>5</v>
      </c>
      <c r="K289" s="40"/>
    </row>
    <row r="290" spans="1:11" s="55" customFormat="1" ht="12.75" x14ac:dyDescent="0.2">
      <c r="A290" s="59">
        <v>11</v>
      </c>
      <c r="B290" s="59" t="s">
        <v>307</v>
      </c>
      <c r="C290" s="29">
        <v>285</v>
      </c>
      <c r="D290" s="29">
        <v>630</v>
      </c>
      <c r="E290" s="30" t="s">
        <v>314</v>
      </c>
      <c r="F290" s="29" t="s">
        <v>13</v>
      </c>
      <c r="G290" s="25">
        <v>11</v>
      </c>
      <c r="H290" s="31">
        <v>30</v>
      </c>
      <c r="I290" s="93">
        <f t="shared" si="4"/>
        <v>330</v>
      </c>
      <c r="J290" s="32">
        <v>11</v>
      </c>
      <c r="K290" s="40"/>
    </row>
    <row r="291" spans="1:11" s="55" customFormat="1" ht="12.75" x14ac:dyDescent="0.2">
      <c r="A291" s="59">
        <v>11</v>
      </c>
      <c r="B291" s="59" t="s">
        <v>307</v>
      </c>
      <c r="C291" s="29">
        <v>286</v>
      </c>
      <c r="D291" s="29">
        <v>630</v>
      </c>
      <c r="E291" s="30" t="s">
        <v>315</v>
      </c>
      <c r="F291" s="29" t="s">
        <v>13</v>
      </c>
      <c r="G291" s="25">
        <v>5</v>
      </c>
      <c r="H291" s="31">
        <v>30</v>
      </c>
      <c r="I291" s="93">
        <f t="shared" si="4"/>
        <v>150</v>
      </c>
      <c r="J291" s="32">
        <v>5</v>
      </c>
      <c r="K291" s="40"/>
    </row>
    <row r="292" spans="1:11" s="55" customFormat="1" ht="12.75" x14ac:dyDescent="0.2">
      <c r="A292" s="59">
        <v>11</v>
      </c>
      <c r="B292" s="59" t="s">
        <v>307</v>
      </c>
      <c r="C292" s="29">
        <v>287</v>
      </c>
      <c r="D292" s="29">
        <v>637</v>
      </c>
      <c r="E292" s="30" t="s">
        <v>316</v>
      </c>
      <c r="F292" s="29" t="s">
        <v>13</v>
      </c>
      <c r="G292" s="25">
        <v>3</v>
      </c>
      <c r="H292" s="31">
        <v>200</v>
      </c>
      <c r="I292" s="93">
        <f t="shared" si="4"/>
        <v>600</v>
      </c>
      <c r="J292" s="32">
        <v>3</v>
      </c>
      <c r="K292" s="40"/>
    </row>
    <row r="293" spans="1:11" s="55" customFormat="1" ht="12.75" x14ac:dyDescent="0.2">
      <c r="A293" s="59">
        <v>11</v>
      </c>
      <c r="B293" s="59" t="s">
        <v>307</v>
      </c>
      <c r="C293" s="29">
        <v>288</v>
      </c>
      <c r="D293" s="29">
        <v>637</v>
      </c>
      <c r="E293" s="30" t="s">
        <v>317</v>
      </c>
      <c r="F293" s="29" t="s">
        <v>13</v>
      </c>
      <c r="G293" s="25">
        <v>1</v>
      </c>
      <c r="H293" s="31">
        <v>50</v>
      </c>
      <c r="I293" s="93">
        <f t="shared" si="4"/>
        <v>50</v>
      </c>
      <c r="J293" s="32">
        <v>1</v>
      </c>
      <c r="K293" s="40"/>
    </row>
    <row r="294" spans="1:11" s="55" customFormat="1" ht="12.75" x14ac:dyDescent="0.2">
      <c r="A294" s="59">
        <v>11</v>
      </c>
      <c r="B294" s="59" t="s">
        <v>307</v>
      </c>
      <c r="C294" s="29">
        <v>289</v>
      </c>
      <c r="D294" s="29">
        <v>642</v>
      </c>
      <c r="E294" s="30" t="s">
        <v>318</v>
      </c>
      <c r="F294" s="29" t="s">
        <v>18</v>
      </c>
      <c r="G294" s="25">
        <v>133</v>
      </c>
      <c r="H294" s="31">
        <v>6</v>
      </c>
      <c r="I294" s="93">
        <f t="shared" si="4"/>
        <v>798</v>
      </c>
      <c r="J294" s="32">
        <v>133</v>
      </c>
      <c r="K294" s="40"/>
    </row>
    <row r="295" spans="1:11" s="55" customFormat="1" ht="12.75" x14ac:dyDescent="0.2">
      <c r="A295" s="59">
        <v>11</v>
      </c>
      <c r="B295" s="59" t="s">
        <v>307</v>
      </c>
      <c r="C295" s="29">
        <v>290</v>
      </c>
      <c r="D295" s="29">
        <v>644</v>
      </c>
      <c r="E295" s="30" t="s">
        <v>319</v>
      </c>
      <c r="F295" s="29" t="s">
        <v>141</v>
      </c>
      <c r="G295" s="25">
        <v>0.32</v>
      </c>
      <c r="H295" s="31">
        <v>16000</v>
      </c>
      <c r="I295" s="93">
        <f t="shared" si="4"/>
        <v>5120</v>
      </c>
      <c r="J295" s="32" t="e">
        <f>#REF!*G295</f>
        <v>#REF!</v>
      </c>
      <c r="K295" s="40"/>
    </row>
    <row r="296" spans="1:11" s="55" customFormat="1" ht="12.75" x14ac:dyDescent="0.2">
      <c r="A296" s="59">
        <v>11</v>
      </c>
      <c r="B296" s="59" t="s">
        <v>307</v>
      </c>
      <c r="C296" s="29">
        <v>291</v>
      </c>
      <c r="D296" s="29">
        <v>644</v>
      </c>
      <c r="E296" s="30" t="s">
        <v>320</v>
      </c>
      <c r="F296" s="29" t="s">
        <v>141</v>
      </c>
      <c r="G296" s="25">
        <v>0.9</v>
      </c>
      <c r="H296" s="31">
        <v>6500</v>
      </c>
      <c r="I296" s="93">
        <f t="shared" si="4"/>
        <v>5850</v>
      </c>
      <c r="J296" s="32" t="e">
        <f>#REF!*G296</f>
        <v>#REF!</v>
      </c>
      <c r="K296" s="40"/>
    </row>
    <row r="297" spans="1:11" s="55" customFormat="1" ht="12.75" x14ac:dyDescent="0.2">
      <c r="A297" s="59">
        <v>11</v>
      </c>
      <c r="B297" s="59" t="s">
        <v>307</v>
      </c>
      <c r="C297" s="29">
        <v>292</v>
      </c>
      <c r="D297" s="29">
        <v>644</v>
      </c>
      <c r="E297" s="30" t="s">
        <v>321</v>
      </c>
      <c r="F297" s="29" t="s">
        <v>18</v>
      </c>
      <c r="G297" s="25">
        <v>1286</v>
      </c>
      <c r="H297" s="31">
        <v>2</v>
      </c>
      <c r="I297" s="93">
        <f t="shared" si="4"/>
        <v>2572</v>
      </c>
      <c r="J297" s="32" t="e">
        <f>#REF!*G297</f>
        <v>#REF!</v>
      </c>
      <c r="K297" s="40"/>
    </row>
    <row r="298" spans="1:11" s="55" customFormat="1" ht="12.75" x14ac:dyDescent="0.2">
      <c r="A298" s="59">
        <v>11</v>
      </c>
      <c r="B298" s="59" t="s">
        <v>307</v>
      </c>
      <c r="C298" s="29">
        <v>293</v>
      </c>
      <c r="D298" s="29">
        <v>644</v>
      </c>
      <c r="E298" s="30" t="s">
        <v>322</v>
      </c>
      <c r="F298" s="29" t="s">
        <v>18</v>
      </c>
      <c r="G298" s="25">
        <v>158</v>
      </c>
      <c r="H298" s="31">
        <v>6</v>
      </c>
      <c r="I298" s="93">
        <f t="shared" si="4"/>
        <v>948</v>
      </c>
      <c r="J298" s="32" t="e">
        <f>#REF!*G298</f>
        <v>#REF!</v>
      </c>
      <c r="K298" s="40"/>
    </row>
    <row r="299" spans="1:11" s="55" customFormat="1" ht="12.75" x14ac:dyDescent="0.2">
      <c r="A299" s="59">
        <v>11</v>
      </c>
      <c r="B299" s="59" t="s">
        <v>307</v>
      </c>
      <c r="C299" s="29">
        <v>294</v>
      </c>
      <c r="D299" s="29">
        <v>644</v>
      </c>
      <c r="E299" s="30" t="s">
        <v>323</v>
      </c>
      <c r="F299" s="29" t="s">
        <v>18</v>
      </c>
      <c r="G299" s="25">
        <v>1098</v>
      </c>
      <c r="H299" s="31">
        <v>4</v>
      </c>
      <c r="I299" s="93">
        <f t="shared" si="4"/>
        <v>4392</v>
      </c>
      <c r="J299" s="32" t="e">
        <f>#REF!*G299</f>
        <v>#REF!</v>
      </c>
      <c r="K299" s="40"/>
    </row>
    <row r="300" spans="1:11" s="55" customFormat="1" ht="12.75" x14ac:dyDescent="0.2">
      <c r="A300" s="59">
        <v>11</v>
      </c>
      <c r="B300" s="59" t="s">
        <v>307</v>
      </c>
      <c r="C300" s="29">
        <v>295</v>
      </c>
      <c r="D300" s="29">
        <v>644</v>
      </c>
      <c r="E300" s="30" t="s">
        <v>324</v>
      </c>
      <c r="F300" s="29" t="s">
        <v>18</v>
      </c>
      <c r="G300" s="25">
        <v>355</v>
      </c>
      <c r="H300" s="31">
        <v>6</v>
      </c>
      <c r="I300" s="93">
        <f t="shared" si="4"/>
        <v>2130</v>
      </c>
      <c r="J300" s="32" t="e">
        <f>#REF!*G300</f>
        <v>#REF!</v>
      </c>
      <c r="K300" s="40"/>
    </row>
    <row r="301" spans="1:11" s="55" customFormat="1" ht="12.75" x14ac:dyDescent="0.2">
      <c r="A301" s="59">
        <v>11</v>
      </c>
      <c r="B301" s="59" t="s">
        <v>307</v>
      </c>
      <c r="C301" s="29">
        <v>296</v>
      </c>
      <c r="D301" s="29">
        <v>644</v>
      </c>
      <c r="E301" s="30" t="s">
        <v>325</v>
      </c>
      <c r="F301" s="29" t="s">
        <v>13</v>
      </c>
      <c r="G301" s="25">
        <v>15</v>
      </c>
      <c r="H301" s="31">
        <v>95</v>
      </c>
      <c r="I301" s="93">
        <f t="shared" si="4"/>
        <v>1425</v>
      </c>
      <c r="J301" s="32" t="e">
        <f>#REF!*G301</f>
        <v>#REF!</v>
      </c>
      <c r="K301" s="40"/>
    </row>
    <row r="302" spans="1:11" s="55" customFormat="1" ht="12.75" x14ac:dyDescent="0.2">
      <c r="A302" s="59">
        <v>11</v>
      </c>
      <c r="B302" s="59" t="s">
        <v>307</v>
      </c>
      <c r="C302" s="29">
        <v>297</v>
      </c>
      <c r="D302" s="29">
        <v>644</v>
      </c>
      <c r="E302" s="30" t="s">
        <v>326</v>
      </c>
      <c r="F302" s="29" t="s">
        <v>13</v>
      </c>
      <c r="G302" s="25">
        <v>6</v>
      </c>
      <c r="H302" s="31">
        <v>125</v>
      </c>
      <c r="I302" s="93">
        <f t="shared" si="4"/>
        <v>750</v>
      </c>
      <c r="J302" s="32" t="e">
        <f>#REF!*G302</f>
        <v>#REF!</v>
      </c>
      <c r="K302" s="40"/>
    </row>
    <row r="303" spans="1:11" s="55" customFormat="1" ht="12.75" x14ac:dyDescent="0.2">
      <c r="A303" s="59">
        <v>12</v>
      </c>
      <c r="B303" s="59" t="s">
        <v>327</v>
      </c>
      <c r="C303" s="29">
        <v>298</v>
      </c>
      <c r="D303" s="29">
        <v>625</v>
      </c>
      <c r="E303" s="30" t="s">
        <v>328</v>
      </c>
      <c r="F303" s="29" t="s">
        <v>18</v>
      </c>
      <c r="G303" s="25">
        <v>244</v>
      </c>
      <c r="H303" s="31">
        <v>15</v>
      </c>
      <c r="I303" s="93">
        <f t="shared" si="4"/>
        <v>3660</v>
      </c>
      <c r="J303" s="32">
        <v>244</v>
      </c>
      <c r="K303" s="40"/>
    </row>
    <row r="304" spans="1:11" s="55" customFormat="1" ht="12.75" x14ac:dyDescent="0.2">
      <c r="A304" s="59">
        <v>12</v>
      </c>
      <c r="B304" s="59" t="s">
        <v>327</v>
      </c>
      <c r="C304" s="29">
        <v>299</v>
      </c>
      <c r="D304" s="29">
        <v>625</v>
      </c>
      <c r="E304" s="30" t="s">
        <v>329</v>
      </c>
      <c r="F304" s="29" t="s">
        <v>18</v>
      </c>
      <c r="G304" s="25">
        <v>53</v>
      </c>
      <c r="H304" s="31">
        <v>18</v>
      </c>
      <c r="I304" s="93">
        <f t="shared" si="4"/>
        <v>954</v>
      </c>
      <c r="J304" s="32">
        <v>53</v>
      </c>
      <c r="K304" s="40"/>
    </row>
    <row r="305" spans="1:11" s="55" customFormat="1" ht="12.75" x14ac:dyDescent="0.2">
      <c r="A305" s="59">
        <v>12</v>
      </c>
      <c r="B305" s="59" t="s">
        <v>327</v>
      </c>
      <c r="C305" s="29">
        <v>300</v>
      </c>
      <c r="D305" s="29">
        <v>625</v>
      </c>
      <c r="E305" s="30" t="s">
        <v>330</v>
      </c>
      <c r="F305" s="29" t="s">
        <v>18</v>
      </c>
      <c r="G305" s="25">
        <v>3</v>
      </c>
      <c r="H305" s="31">
        <v>15</v>
      </c>
      <c r="I305" s="93">
        <f t="shared" si="4"/>
        <v>45</v>
      </c>
      <c r="J305" s="32">
        <v>3</v>
      </c>
      <c r="K305" s="40"/>
    </row>
    <row r="306" spans="1:11" s="55" customFormat="1" ht="15" customHeight="1" x14ac:dyDescent="0.2">
      <c r="A306" s="59">
        <v>12</v>
      </c>
      <c r="B306" s="59" t="s">
        <v>327</v>
      </c>
      <c r="C306" s="29">
        <v>301</v>
      </c>
      <c r="D306" s="29">
        <v>625</v>
      </c>
      <c r="E306" s="62" t="s">
        <v>331</v>
      </c>
      <c r="F306" s="29" t="s">
        <v>18</v>
      </c>
      <c r="G306" s="25">
        <v>377</v>
      </c>
      <c r="H306" s="57">
        <v>7</v>
      </c>
      <c r="I306" s="93">
        <f t="shared" si="4"/>
        <v>2639</v>
      </c>
      <c r="J306" s="32">
        <v>377</v>
      </c>
      <c r="K306" s="40"/>
    </row>
    <row r="307" spans="1:11" s="24" customFormat="1" ht="12.75" x14ac:dyDescent="0.2">
      <c r="A307" s="59">
        <v>12</v>
      </c>
      <c r="B307" s="59" t="s">
        <v>327</v>
      </c>
      <c r="C307" s="29">
        <v>302</v>
      </c>
      <c r="D307" s="29">
        <v>625</v>
      </c>
      <c r="E307" s="30" t="s">
        <v>332</v>
      </c>
      <c r="F307" s="29" t="s">
        <v>13</v>
      </c>
      <c r="G307" s="25">
        <v>1</v>
      </c>
      <c r="H307" s="31">
        <v>250</v>
      </c>
      <c r="I307" s="93">
        <f t="shared" si="4"/>
        <v>250</v>
      </c>
      <c r="J307" s="32">
        <v>1</v>
      </c>
    </row>
    <row r="308" spans="1:11" s="24" customFormat="1" ht="12.75" x14ac:dyDescent="0.2">
      <c r="A308" s="59">
        <v>12</v>
      </c>
      <c r="B308" s="59" t="s">
        <v>327</v>
      </c>
      <c r="C308" s="29">
        <v>303</v>
      </c>
      <c r="D308" s="29">
        <v>625</v>
      </c>
      <c r="E308" s="30" t="s">
        <v>333</v>
      </c>
      <c r="F308" s="29" t="s">
        <v>18</v>
      </c>
      <c r="G308" s="25">
        <v>652</v>
      </c>
      <c r="H308" s="31">
        <v>7</v>
      </c>
      <c r="I308" s="93">
        <f t="shared" si="4"/>
        <v>4564</v>
      </c>
      <c r="J308" s="32">
        <v>652</v>
      </c>
    </row>
    <row r="309" spans="1:11" s="24" customFormat="1" ht="12.75" x14ac:dyDescent="0.2">
      <c r="A309" s="59">
        <v>12</v>
      </c>
      <c r="B309" s="59" t="s">
        <v>327</v>
      </c>
      <c r="C309" s="29">
        <v>304</v>
      </c>
      <c r="D309" s="29">
        <v>625</v>
      </c>
      <c r="E309" s="30" t="s">
        <v>334</v>
      </c>
      <c r="F309" s="29" t="s">
        <v>13</v>
      </c>
      <c r="G309" s="25">
        <v>1</v>
      </c>
      <c r="H309" s="31">
        <v>1100</v>
      </c>
      <c r="I309" s="93">
        <f t="shared" si="4"/>
        <v>1100</v>
      </c>
      <c r="J309" s="32">
        <v>1</v>
      </c>
    </row>
    <row r="310" spans="1:11" s="55" customFormat="1" ht="12.75" x14ac:dyDescent="0.2">
      <c r="A310" s="59">
        <v>12</v>
      </c>
      <c r="B310" s="59" t="s">
        <v>327</v>
      </c>
      <c r="C310" s="29">
        <v>305</v>
      </c>
      <c r="D310" s="29">
        <v>625</v>
      </c>
      <c r="E310" s="30" t="s">
        <v>335</v>
      </c>
      <c r="F310" s="29" t="s">
        <v>13</v>
      </c>
      <c r="G310" s="25">
        <v>11</v>
      </c>
      <c r="H310" s="31">
        <v>650</v>
      </c>
      <c r="I310" s="93">
        <f t="shared" si="4"/>
        <v>7150</v>
      </c>
      <c r="J310" s="32">
        <v>11</v>
      </c>
      <c r="K310" s="40"/>
    </row>
    <row r="311" spans="1:11" s="55" customFormat="1" ht="12.75" x14ac:dyDescent="0.2">
      <c r="A311" s="59">
        <v>12</v>
      </c>
      <c r="B311" s="59" t="s">
        <v>327</v>
      </c>
      <c r="C311" s="29">
        <v>306</v>
      </c>
      <c r="D311" s="29">
        <v>625</v>
      </c>
      <c r="E311" s="30" t="s">
        <v>336</v>
      </c>
      <c r="F311" s="29" t="s">
        <v>13</v>
      </c>
      <c r="G311" s="25">
        <v>6</v>
      </c>
      <c r="H311" s="31">
        <v>130</v>
      </c>
      <c r="I311" s="93">
        <f t="shared" si="4"/>
        <v>780</v>
      </c>
      <c r="J311" s="32">
        <v>6</v>
      </c>
      <c r="K311" s="40"/>
    </row>
    <row r="312" spans="1:11" s="55" customFormat="1" ht="12.75" x14ac:dyDescent="0.2">
      <c r="A312" s="59">
        <v>12</v>
      </c>
      <c r="B312" s="59" t="s">
        <v>327</v>
      </c>
      <c r="C312" s="29">
        <v>307</v>
      </c>
      <c r="D312" s="29">
        <v>625</v>
      </c>
      <c r="E312" s="30" t="s">
        <v>337</v>
      </c>
      <c r="F312" s="29" t="s">
        <v>18</v>
      </c>
      <c r="G312" s="25">
        <v>410</v>
      </c>
      <c r="H312" s="31">
        <v>2</v>
      </c>
      <c r="I312" s="93">
        <f t="shared" si="4"/>
        <v>820</v>
      </c>
      <c r="J312" s="32">
        <v>410</v>
      </c>
      <c r="K312" s="40"/>
    </row>
    <row r="313" spans="1:11" s="55" customFormat="1" ht="12.75" x14ac:dyDescent="0.2">
      <c r="A313" s="59">
        <v>12</v>
      </c>
      <c r="B313" s="59" t="s">
        <v>327</v>
      </c>
      <c r="C313" s="29">
        <v>308</v>
      </c>
      <c r="D313" s="29">
        <v>630</v>
      </c>
      <c r="E313" s="30" t="s">
        <v>338</v>
      </c>
      <c r="F313" s="89" t="s">
        <v>396</v>
      </c>
      <c r="G313" s="25">
        <v>1</v>
      </c>
      <c r="H313" s="31">
        <v>1500</v>
      </c>
      <c r="I313" s="93">
        <f t="shared" si="4"/>
        <v>1500</v>
      </c>
      <c r="J313" s="61" t="s">
        <v>10</v>
      </c>
      <c r="K313" s="40"/>
    </row>
    <row r="314" spans="1:11" s="55" customFormat="1" ht="12.75" x14ac:dyDescent="0.2">
      <c r="A314" s="59">
        <v>12</v>
      </c>
      <c r="B314" s="59" t="s">
        <v>327</v>
      </c>
      <c r="C314" s="29">
        <v>309</v>
      </c>
      <c r="D314" s="29">
        <v>630</v>
      </c>
      <c r="E314" s="30" t="s">
        <v>339</v>
      </c>
      <c r="F314" s="29" t="s">
        <v>13</v>
      </c>
      <c r="G314" s="25">
        <v>4</v>
      </c>
      <c r="H314" s="31">
        <v>175</v>
      </c>
      <c r="I314" s="93">
        <f t="shared" si="4"/>
        <v>700</v>
      </c>
      <c r="J314" s="32">
        <v>4</v>
      </c>
      <c r="K314" s="40"/>
    </row>
    <row r="315" spans="1:11" s="55" customFormat="1" ht="12.75" x14ac:dyDescent="0.2">
      <c r="A315" s="59">
        <v>12</v>
      </c>
      <c r="B315" s="59" t="s">
        <v>327</v>
      </c>
      <c r="C315" s="29">
        <v>310</v>
      </c>
      <c r="D315" s="29">
        <v>630</v>
      </c>
      <c r="E315" s="30" t="s">
        <v>340</v>
      </c>
      <c r="F315" s="29" t="s">
        <v>13</v>
      </c>
      <c r="G315" s="25">
        <v>4</v>
      </c>
      <c r="H315" s="31">
        <v>150</v>
      </c>
      <c r="I315" s="93">
        <f t="shared" si="4"/>
        <v>600</v>
      </c>
      <c r="J315" s="32">
        <v>4</v>
      </c>
      <c r="K315" s="40"/>
    </row>
    <row r="316" spans="1:11" s="55" customFormat="1" ht="12.75" x14ac:dyDescent="0.2">
      <c r="A316" s="59">
        <v>12</v>
      </c>
      <c r="B316" s="59" t="s">
        <v>327</v>
      </c>
      <c r="C316" s="29">
        <v>311</v>
      </c>
      <c r="D316" s="29">
        <v>630</v>
      </c>
      <c r="E316" s="30" t="s">
        <v>341</v>
      </c>
      <c r="F316" s="29" t="s">
        <v>13</v>
      </c>
      <c r="G316" s="25">
        <v>4</v>
      </c>
      <c r="H316" s="31">
        <v>50</v>
      </c>
      <c r="I316" s="93">
        <f t="shared" si="4"/>
        <v>200</v>
      </c>
      <c r="J316" s="32">
        <v>4</v>
      </c>
      <c r="K316" s="40"/>
    </row>
    <row r="317" spans="1:11" s="55" customFormat="1" ht="12.75" x14ac:dyDescent="0.2">
      <c r="A317" s="59">
        <v>12</v>
      </c>
      <c r="B317" s="59" t="s">
        <v>327</v>
      </c>
      <c r="C317" s="29">
        <v>312</v>
      </c>
      <c r="D317" s="29">
        <v>632</v>
      </c>
      <c r="E317" s="30" t="s">
        <v>342</v>
      </c>
      <c r="F317" s="29" t="s">
        <v>13</v>
      </c>
      <c r="G317" s="25">
        <v>5</v>
      </c>
      <c r="H317" s="31">
        <v>1200</v>
      </c>
      <c r="I317" s="93">
        <f t="shared" si="4"/>
        <v>6000</v>
      </c>
      <c r="J317" s="32">
        <v>5</v>
      </c>
      <c r="K317" s="40"/>
    </row>
    <row r="318" spans="1:11" s="55" customFormat="1" ht="12.75" x14ac:dyDescent="0.2">
      <c r="A318" s="59">
        <v>12</v>
      </c>
      <c r="B318" s="59" t="s">
        <v>327</v>
      </c>
      <c r="C318" s="29">
        <v>313</v>
      </c>
      <c r="D318" s="29">
        <v>632</v>
      </c>
      <c r="E318" s="30" t="s">
        <v>343</v>
      </c>
      <c r="F318" s="29" t="s">
        <v>13</v>
      </c>
      <c r="G318" s="25">
        <v>3</v>
      </c>
      <c r="H318" s="31">
        <v>1500</v>
      </c>
      <c r="I318" s="93">
        <f t="shared" si="4"/>
        <v>4500</v>
      </c>
      <c r="J318" s="32">
        <v>3</v>
      </c>
      <c r="K318" s="40"/>
    </row>
    <row r="319" spans="1:11" s="55" customFormat="1" ht="12.75" x14ac:dyDescent="0.2">
      <c r="A319" s="59">
        <v>12</v>
      </c>
      <c r="B319" s="59" t="s">
        <v>327</v>
      </c>
      <c r="C319" s="29">
        <v>314</v>
      </c>
      <c r="D319" s="29">
        <v>632</v>
      </c>
      <c r="E319" s="30" t="s">
        <v>344</v>
      </c>
      <c r="F319" s="29" t="s">
        <v>13</v>
      </c>
      <c r="G319" s="25">
        <v>8</v>
      </c>
      <c r="H319" s="31">
        <v>600</v>
      </c>
      <c r="I319" s="93">
        <f t="shared" si="4"/>
        <v>4800</v>
      </c>
      <c r="J319" s="32">
        <v>8</v>
      </c>
      <c r="K319" s="40"/>
    </row>
    <row r="320" spans="1:11" s="55" customFormat="1" ht="12.75" x14ac:dyDescent="0.2">
      <c r="A320" s="59">
        <v>12</v>
      </c>
      <c r="B320" s="59" t="s">
        <v>327</v>
      </c>
      <c r="C320" s="29">
        <v>315</v>
      </c>
      <c r="D320" s="29">
        <v>632</v>
      </c>
      <c r="E320" s="30" t="s">
        <v>345</v>
      </c>
      <c r="F320" s="29" t="s">
        <v>13</v>
      </c>
      <c r="G320" s="25">
        <v>4</v>
      </c>
      <c r="H320" s="31">
        <v>200</v>
      </c>
      <c r="I320" s="93">
        <f t="shared" si="4"/>
        <v>800</v>
      </c>
      <c r="J320" s="32">
        <v>4</v>
      </c>
      <c r="K320" s="40"/>
    </row>
    <row r="321" spans="1:12" s="55" customFormat="1" ht="12.75" x14ac:dyDescent="0.2">
      <c r="A321" s="59">
        <v>12</v>
      </c>
      <c r="B321" s="59" t="s">
        <v>327</v>
      </c>
      <c r="C321" s="29">
        <v>316</v>
      </c>
      <c r="D321" s="29">
        <v>632</v>
      </c>
      <c r="E321" s="30" t="s">
        <v>346</v>
      </c>
      <c r="F321" s="29" t="s">
        <v>13</v>
      </c>
      <c r="G321" s="25">
        <v>8</v>
      </c>
      <c r="H321" s="31">
        <v>20</v>
      </c>
      <c r="I321" s="93">
        <f t="shared" si="4"/>
        <v>160</v>
      </c>
      <c r="J321" s="32">
        <v>8</v>
      </c>
      <c r="K321" s="40"/>
    </row>
    <row r="322" spans="1:12" s="55" customFormat="1" ht="12.75" x14ac:dyDescent="0.2">
      <c r="A322" s="59">
        <v>12</v>
      </c>
      <c r="B322" s="59" t="s">
        <v>327</v>
      </c>
      <c r="C322" s="29">
        <v>317</v>
      </c>
      <c r="D322" s="29">
        <v>632</v>
      </c>
      <c r="E322" s="30" t="s">
        <v>347</v>
      </c>
      <c r="F322" s="29" t="s">
        <v>13</v>
      </c>
      <c r="G322" s="25">
        <v>8</v>
      </c>
      <c r="H322" s="31">
        <v>20</v>
      </c>
      <c r="I322" s="93">
        <f t="shared" si="4"/>
        <v>160</v>
      </c>
      <c r="J322" s="32">
        <v>8</v>
      </c>
      <c r="K322" s="40"/>
    </row>
    <row r="323" spans="1:12" s="55" customFormat="1" ht="12.75" x14ac:dyDescent="0.2">
      <c r="A323" s="59">
        <v>12</v>
      </c>
      <c r="B323" s="59" t="s">
        <v>327</v>
      </c>
      <c r="C323" s="29">
        <v>318</v>
      </c>
      <c r="D323" s="29">
        <v>632</v>
      </c>
      <c r="E323" s="30" t="s">
        <v>348</v>
      </c>
      <c r="F323" s="29" t="s">
        <v>13</v>
      </c>
      <c r="G323" s="25">
        <v>4</v>
      </c>
      <c r="H323" s="31">
        <v>10</v>
      </c>
      <c r="I323" s="93">
        <f t="shared" si="4"/>
        <v>40</v>
      </c>
      <c r="J323" s="32">
        <v>4</v>
      </c>
      <c r="K323" s="40"/>
    </row>
    <row r="324" spans="1:12" s="55" customFormat="1" ht="28.5" customHeight="1" x14ac:dyDescent="0.2">
      <c r="A324" s="59">
        <v>12</v>
      </c>
      <c r="B324" s="59" t="s">
        <v>327</v>
      </c>
      <c r="C324" s="29">
        <v>319</v>
      </c>
      <c r="D324" s="29">
        <v>632</v>
      </c>
      <c r="E324" s="30" t="s">
        <v>349</v>
      </c>
      <c r="F324" s="29" t="s">
        <v>13</v>
      </c>
      <c r="G324" s="25">
        <v>4</v>
      </c>
      <c r="H324" s="31">
        <v>2500</v>
      </c>
      <c r="I324" s="93">
        <f t="shared" si="4"/>
        <v>10000</v>
      </c>
      <c r="J324" s="32">
        <v>4</v>
      </c>
      <c r="K324" s="40"/>
    </row>
    <row r="325" spans="1:12" s="55" customFormat="1" ht="12.75" x14ac:dyDescent="0.2">
      <c r="A325" s="59">
        <v>12</v>
      </c>
      <c r="B325" s="59" t="s">
        <v>327</v>
      </c>
      <c r="C325" s="29">
        <v>320</v>
      </c>
      <c r="D325" s="29">
        <v>632</v>
      </c>
      <c r="E325" s="30" t="s">
        <v>350</v>
      </c>
      <c r="F325" s="29" t="s">
        <v>13</v>
      </c>
      <c r="G325" s="25">
        <v>4</v>
      </c>
      <c r="H325" s="31">
        <v>6500</v>
      </c>
      <c r="I325" s="93">
        <f t="shared" si="4"/>
        <v>26000</v>
      </c>
      <c r="J325" s="32">
        <v>4</v>
      </c>
      <c r="K325" s="40"/>
    </row>
    <row r="326" spans="1:12" s="55" customFormat="1" ht="15" customHeight="1" x14ac:dyDescent="0.2">
      <c r="A326" s="59">
        <v>12</v>
      </c>
      <c r="B326" s="59" t="s">
        <v>327</v>
      </c>
      <c r="C326" s="29">
        <v>321</v>
      </c>
      <c r="D326" s="29">
        <v>632</v>
      </c>
      <c r="E326" s="62" t="s">
        <v>351</v>
      </c>
      <c r="F326" s="29" t="s">
        <v>13</v>
      </c>
      <c r="G326" s="25">
        <v>1</v>
      </c>
      <c r="H326" s="57">
        <v>400</v>
      </c>
      <c r="I326" s="93">
        <f t="shared" si="4"/>
        <v>400</v>
      </c>
      <c r="J326" s="32">
        <v>1</v>
      </c>
      <c r="K326" s="40"/>
    </row>
    <row r="327" spans="1:12" s="24" customFormat="1" ht="12.75" x14ac:dyDescent="0.2">
      <c r="A327" s="59">
        <v>12</v>
      </c>
      <c r="B327" s="59" t="s">
        <v>327</v>
      </c>
      <c r="C327" s="29">
        <v>322</v>
      </c>
      <c r="D327" s="29">
        <v>632</v>
      </c>
      <c r="E327" s="30" t="s">
        <v>352</v>
      </c>
      <c r="F327" s="29" t="s">
        <v>18</v>
      </c>
      <c r="G327" s="25">
        <v>345</v>
      </c>
      <c r="H327" s="31">
        <v>8</v>
      </c>
      <c r="I327" s="93">
        <f t="shared" ref="I327:I365" si="5">IF(G327*H327&gt;0,G327*H327,"")</f>
        <v>2760</v>
      </c>
      <c r="J327" s="32">
        <v>345</v>
      </c>
      <c r="K327" s="27"/>
    </row>
    <row r="328" spans="1:12" s="24" customFormat="1" ht="12.75" x14ac:dyDescent="0.2">
      <c r="A328" s="59">
        <v>12</v>
      </c>
      <c r="B328" s="59" t="s">
        <v>327</v>
      </c>
      <c r="C328" s="29">
        <v>323</v>
      </c>
      <c r="D328" s="29">
        <v>632</v>
      </c>
      <c r="E328" s="30" t="s">
        <v>353</v>
      </c>
      <c r="F328" s="29" t="s">
        <v>13</v>
      </c>
      <c r="G328" s="25">
        <v>1</v>
      </c>
      <c r="H328" s="31">
        <v>2500</v>
      </c>
      <c r="I328" s="93">
        <f t="shared" si="5"/>
        <v>2500</v>
      </c>
      <c r="J328" s="32">
        <v>1</v>
      </c>
      <c r="K328" s="27"/>
    </row>
    <row r="329" spans="1:12" s="24" customFormat="1" ht="12.75" x14ac:dyDescent="0.2">
      <c r="A329" s="59">
        <v>12</v>
      </c>
      <c r="B329" s="59" t="s">
        <v>327</v>
      </c>
      <c r="C329" s="29">
        <v>324</v>
      </c>
      <c r="D329" s="29">
        <v>632</v>
      </c>
      <c r="E329" s="30" t="s">
        <v>354</v>
      </c>
      <c r="F329" s="29" t="s">
        <v>18</v>
      </c>
      <c r="G329" s="25">
        <v>316</v>
      </c>
      <c r="H329" s="31">
        <v>3</v>
      </c>
      <c r="I329" s="93">
        <f t="shared" si="5"/>
        <v>948</v>
      </c>
      <c r="J329" s="32">
        <v>316</v>
      </c>
      <c r="K329" s="27"/>
    </row>
    <row r="330" spans="1:12" s="24" customFormat="1" ht="12.75" x14ac:dyDescent="0.2">
      <c r="A330" s="59">
        <v>12</v>
      </c>
      <c r="B330" s="59" t="s">
        <v>327</v>
      </c>
      <c r="C330" s="29">
        <v>325</v>
      </c>
      <c r="D330" s="29">
        <v>632</v>
      </c>
      <c r="E330" s="30" t="s">
        <v>355</v>
      </c>
      <c r="F330" s="29" t="s">
        <v>18</v>
      </c>
      <c r="G330" s="25">
        <v>991</v>
      </c>
      <c r="H330" s="31">
        <v>2</v>
      </c>
      <c r="I330" s="93">
        <f t="shared" si="5"/>
        <v>1982</v>
      </c>
      <c r="J330" s="32">
        <v>991</v>
      </c>
      <c r="K330" s="27"/>
    </row>
    <row r="331" spans="1:12" s="24" customFormat="1" ht="12.75" x14ac:dyDescent="0.2">
      <c r="A331" s="59">
        <v>12</v>
      </c>
      <c r="B331" s="59" t="s">
        <v>327</v>
      </c>
      <c r="C331" s="29">
        <v>326</v>
      </c>
      <c r="D331" s="29">
        <v>632</v>
      </c>
      <c r="E331" s="30" t="s">
        <v>356</v>
      </c>
      <c r="F331" s="29" t="s">
        <v>18</v>
      </c>
      <c r="G331" s="25">
        <v>1808</v>
      </c>
      <c r="H331" s="31">
        <v>1.75</v>
      </c>
      <c r="I331" s="93">
        <f t="shared" si="5"/>
        <v>3164</v>
      </c>
      <c r="J331" s="32">
        <v>1808</v>
      </c>
      <c r="K331" s="27"/>
    </row>
    <row r="332" spans="1:12" s="24" customFormat="1" ht="12.75" x14ac:dyDescent="0.2">
      <c r="A332" s="59">
        <v>12</v>
      </c>
      <c r="B332" s="59" t="s">
        <v>327</v>
      </c>
      <c r="C332" s="29">
        <v>327</v>
      </c>
      <c r="D332" s="29">
        <v>632</v>
      </c>
      <c r="E332" s="30" t="s">
        <v>357</v>
      </c>
      <c r="F332" s="29" t="s">
        <v>13</v>
      </c>
      <c r="G332" s="25">
        <v>14</v>
      </c>
      <c r="H332" s="31">
        <v>1500</v>
      </c>
      <c r="I332" s="93">
        <f t="shared" si="5"/>
        <v>21000</v>
      </c>
      <c r="J332" s="32">
        <v>14</v>
      </c>
      <c r="K332" s="27"/>
    </row>
    <row r="333" spans="1:12" s="24" customFormat="1" ht="12.75" x14ac:dyDescent="0.2">
      <c r="A333" s="59">
        <v>12</v>
      </c>
      <c r="B333" s="59" t="s">
        <v>327</v>
      </c>
      <c r="C333" s="29">
        <v>328</v>
      </c>
      <c r="D333" s="29">
        <v>632</v>
      </c>
      <c r="E333" s="30" t="s">
        <v>358</v>
      </c>
      <c r="F333" s="29" t="s">
        <v>18</v>
      </c>
      <c r="G333" s="25">
        <v>270</v>
      </c>
      <c r="H333" s="31">
        <v>3.5</v>
      </c>
      <c r="I333" s="93">
        <f t="shared" si="5"/>
        <v>945</v>
      </c>
      <c r="J333" s="32">
        <v>270</v>
      </c>
      <c r="K333" s="27"/>
    </row>
    <row r="334" spans="1:12" s="24" customFormat="1" ht="12.75" x14ac:dyDescent="0.2">
      <c r="A334" s="59">
        <v>12</v>
      </c>
      <c r="B334" s="59" t="s">
        <v>327</v>
      </c>
      <c r="C334" s="29">
        <v>329</v>
      </c>
      <c r="D334" s="29">
        <v>633</v>
      </c>
      <c r="E334" s="30" t="s">
        <v>359</v>
      </c>
      <c r="F334" s="29" t="s">
        <v>13</v>
      </c>
      <c r="G334" s="25">
        <v>1</v>
      </c>
      <c r="H334" s="31">
        <v>1700</v>
      </c>
      <c r="I334" s="93">
        <f t="shared" si="5"/>
        <v>1700</v>
      </c>
      <c r="J334" s="32">
        <v>1</v>
      </c>
    </row>
    <row r="335" spans="1:12" s="24" customFormat="1" ht="12.75" x14ac:dyDescent="0.2">
      <c r="A335" s="59">
        <v>12</v>
      </c>
      <c r="B335" s="59" t="s">
        <v>327</v>
      </c>
      <c r="C335" s="29">
        <v>330</v>
      </c>
      <c r="D335" s="29">
        <v>633</v>
      </c>
      <c r="E335" s="30" t="s">
        <v>360</v>
      </c>
      <c r="F335" s="29" t="s">
        <v>13</v>
      </c>
      <c r="G335" s="25">
        <v>1</v>
      </c>
      <c r="H335" s="31">
        <v>12000</v>
      </c>
      <c r="I335" s="93">
        <f t="shared" si="5"/>
        <v>12000</v>
      </c>
      <c r="J335" s="32">
        <v>1</v>
      </c>
    </row>
    <row r="336" spans="1:12" s="24" customFormat="1" ht="12.75" x14ac:dyDescent="0.2">
      <c r="A336" s="59">
        <v>12</v>
      </c>
      <c r="B336" s="59" t="s">
        <v>327</v>
      </c>
      <c r="C336" s="29">
        <v>331</v>
      </c>
      <c r="D336" s="29">
        <v>633</v>
      </c>
      <c r="E336" s="30" t="s">
        <v>361</v>
      </c>
      <c r="F336" s="29" t="s">
        <v>13</v>
      </c>
      <c r="G336" s="25">
        <v>1</v>
      </c>
      <c r="H336" s="31">
        <v>5000</v>
      </c>
      <c r="I336" s="93">
        <f t="shared" si="5"/>
        <v>5000</v>
      </c>
      <c r="J336" s="32">
        <v>1</v>
      </c>
      <c r="L336" s="28"/>
    </row>
    <row r="337" spans="1:12" s="24" customFormat="1" ht="12.75" x14ac:dyDescent="0.2">
      <c r="A337" s="59">
        <v>13</v>
      </c>
      <c r="B337" s="59" t="s">
        <v>362</v>
      </c>
      <c r="C337" s="29">
        <v>332</v>
      </c>
      <c r="D337" s="29">
        <v>632</v>
      </c>
      <c r="E337" s="30" t="s">
        <v>363</v>
      </c>
      <c r="F337" s="29" t="s">
        <v>18</v>
      </c>
      <c r="G337" s="25">
        <v>2011</v>
      </c>
      <c r="H337" s="31">
        <v>6</v>
      </c>
      <c r="I337" s="93">
        <f t="shared" si="5"/>
        <v>12066</v>
      </c>
      <c r="J337" s="32">
        <v>2011</v>
      </c>
      <c r="K337" s="27"/>
      <c r="L337" s="53"/>
    </row>
    <row r="338" spans="1:12" s="24" customFormat="1" ht="12.75" x14ac:dyDescent="0.2">
      <c r="A338" s="59">
        <v>13</v>
      </c>
      <c r="B338" s="59" t="s">
        <v>362</v>
      </c>
      <c r="C338" s="29">
        <v>333</v>
      </c>
      <c r="D338" s="29">
        <v>632</v>
      </c>
      <c r="E338" s="30" t="s">
        <v>364</v>
      </c>
      <c r="F338" s="29" t="s">
        <v>18</v>
      </c>
      <c r="G338" s="25">
        <v>1679</v>
      </c>
      <c r="H338" s="31">
        <v>10</v>
      </c>
      <c r="I338" s="93">
        <f t="shared" si="5"/>
        <v>16790</v>
      </c>
      <c r="J338" s="32">
        <v>1679</v>
      </c>
      <c r="K338" s="27"/>
    </row>
    <row r="339" spans="1:12" s="24" customFormat="1" ht="12.75" x14ac:dyDescent="0.2">
      <c r="A339" s="59">
        <v>13</v>
      </c>
      <c r="B339" s="59" t="s">
        <v>362</v>
      </c>
      <c r="C339" s="29">
        <v>334</v>
      </c>
      <c r="D339" s="29">
        <v>632</v>
      </c>
      <c r="E339" s="48" t="s">
        <v>365</v>
      </c>
      <c r="F339" s="29" t="s">
        <v>18</v>
      </c>
      <c r="G339" s="25">
        <v>99</v>
      </c>
      <c r="H339" s="31">
        <v>8</v>
      </c>
      <c r="I339" s="93">
        <f t="shared" si="5"/>
        <v>792</v>
      </c>
      <c r="J339" s="32">
        <v>99</v>
      </c>
      <c r="K339" s="27"/>
    </row>
    <row r="340" spans="1:12" s="24" customFormat="1" ht="12.75" x14ac:dyDescent="0.2">
      <c r="A340" s="59">
        <v>13</v>
      </c>
      <c r="B340" s="59" t="s">
        <v>362</v>
      </c>
      <c r="C340" s="29">
        <v>335</v>
      </c>
      <c r="D340" s="29">
        <v>632</v>
      </c>
      <c r="E340" s="30" t="s">
        <v>366</v>
      </c>
      <c r="F340" s="29" t="s">
        <v>18</v>
      </c>
      <c r="G340" s="25">
        <v>500</v>
      </c>
      <c r="H340" s="31">
        <v>8</v>
      </c>
      <c r="I340" s="93">
        <f t="shared" si="5"/>
        <v>4000</v>
      </c>
      <c r="J340" s="32">
        <v>500</v>
      </c>
      <c r="K340" s="27"/>
    </row>
    <row r="341" spans="1:12" s="24" customFormat="1" ht="12.75" x14ac:dyDescent="0.2">
      <c r="A341" s="59">
        <v>13</v>
      </c>
      <c r="B341" s="59" t="s">
        <v>362</v>
      </c>
      <c r="C341" s="29">
        <v>336</v>
      </c>
      <c r="D341" s="29">
        <v>632</v>
      </c>
      <c r="E341" s="30" t="s">
        <v>367</v>
      </c>
      <c r="F341" s="29" t="s">
        <v>18</v>
      </c>
      <c r="G341" s="25">
        <v>44</v>
      </c>
      <c r="H341" s="31">
        <v>8</v>
      </c>
      <c r="I341" s="93">
        <f t="shared" si="5"/>
        <v>352</v>
      </c>
      <c r="J341" s="32">
        <v>44</v>
      </c>
      <c r="K341" s="27"/>
    </row>
    <row r="342" spans="1:12" s="24" customFormat="1" ht="12.75" x14ac:dyDescent="0.2">
      <c r="A342" s="59">
        <v>13</v>
      </c>
      <c r="B342" s="59" t="s">
        <v>362</v>
      </c>
      <c r="C342" s="29">
        <v>337</v>
      </c>
      <c r="D342" s="29">
        <v>633</v>
      </c>
      <c r="E342" s="30" t="s">
        <v>368</v>
      </c>
      <c r="F342" s="29" t="s">
        <v>13</v>
      </c>
      <c r="G342" s="25">
        <v>1</v>
      </c>
      <c r="H342" s="31">
        <v>100</v>
      </c>
      <c r="I342" s="93">
        <f t="shared" si="5"/>
        <v>100</v>
      </c>
      <c r="J342" s="32">
        <v>1</v>
      </c>
      <c r="K342" s="27"/>
    </row>
    <row r="343" spans="1:12" s="24" customFormat="1" ht="12.75" x14ac:dyDescent="0.2">
      <c r="A343" s="59">
        <v>13</v>
      </c>
      <c r="B343" s="59" t="s">
        <v>362</v>
      </c>
      <c r="C343" s="29">
        <v>338</v>
      </c>
      <c r="D343" s="29">
        <v>632</v>
      </c>
      <c r="E343" s="30" t="s">
        <v>369</v>
      </c>
      <c r="F343" s="89" t="s">
        <v>396</v>
      </c>
      <c r="G343" s="25">
        <v>1</v>
      </c>
      <c r="H343" s="31">
        <v>2000</v>
      </c>
      <c r="I343" s="93">
        <f t="shared" si="5"/>
        <v>2000</v>
      </c>
      <c r="J343" s="61" t="s">
        <v>10</v>
      </c>
      <c r="K343" s="27"/>
    </row>
    <row r="344" spans="1:12" s="24" customFormat="1" ht="12.75" x14ac:dyDescent="0.2">
      <c r="A344" s="59">
        <v>13</v>
      </c>
      <c r="B344" s="59" t="s">
        <v>362</v>
      </c>
      <c r="C344" s="29">
        <v>339</v>
      </c>
      <c r="D344" s="29" t="s">
        <v>259</v>
      </c>
      <c r="E344" s="30" t="s">
        <v>370</v>
      </c>
      <c r="F344" s="89" t="s">
        <v>396</v>
      </c>
      <c r="G344" s="25">
        <v>1</v>
      </c>
      <c r="H344" s="31">
        <v>10000</v>
      </c>
      <c r="I344" s="93">
        <f t="shared" si="5"/>
        <v>10000</v>
      </c>
      <c r="J344" s="61" t="s">
        <v>10</v>
      </c>
      <c r="K344" s="27"/>
    </row>
    <row r="345" spans="1:12" s="24" customFormat="1" ht="12.75" x14ac:dyDescent="0.2">
      <c r="A345" s="59">
        <v>14</v>
      </c>
      <c r="B345" s="59" t="s">
        <v>371</v>
      </c>
      <c r="C345" s="33">
        <v>340</v>
      </c>
      <c r="D345" s="33">
        <v>1000</v>
      </c>
      <c r="E345" s="34" t="s">
        <v>372</v>
      </c>
      <c r="F345" s="33" t="s">
        <v>13</v>
      </c>
      <c r="G345" s="35">
        <v>5</v>
      </c>
      <c r="H345" s="36">
        <v>1500</v>
      </c>
      <c r="I345" s="93">
        <f t="shared" si="5"/>
        <v>7500</v>
      </c>
      <c r="J345" s="32">
        <v>3</v>
      </c>
      <c r="K345" s="27"/>
    </row>
    <row r="346" spans="1:12" s="24" customFormat="1" ht="12.75" x14ac:dyDescent="0.2">
      <c r="A346" s="59">
        <v>14</v>
      </c>
      <c r="B346" s="59" t="s">
        <v>371</v>
      </c>
      <c r="C346" s="33">
        <v>341</v>
      </c>
      <c r="D346" s="33">
        <v>1000</v>
      </c>
      <c r="E346" s="34" t="s">
        <v>373</v>
      </c>
      <c r="F346" s="33" t="s">
        <v>13</v>
      </c>
      <c r="G346" s="35">
        <v>1</v>
      </c>
      <c r="H346" s="36">
        <v>1200</v>
      </c>
      <c r="I346" s="93">
        <f t="shared" si="5"/>
        <v>1200</v>
      </c>
      <c r="J346" s="32">
        <v>1</v>
      </c>
      <c r="K346" s="27"/>
    </row>
    <row r="347" spans="1:12" s="24" customFormat="1" ht="12.75" x14ac:dyDescent="0.2">
      <c r="A347" s="59">
        <v>14</v>
      </c>
      <c r="B347" s="59" t="s">
        <v>371</v>
      </c>
      <c r="C347" s="33">
        <v>342</v>
      </c>
      <c r="D347" s="33">
        <v>1000</v>
      </c>
      <c r="E347" s="34" t="s">
        <v>374</v>
      </c>
      <c r="F347" s="33" t="s">
        <v>13</v>
      </c>
      <c r="G347" s="35">
        <v>15</v>
      </c>
      <c r="H347" s="36">
        <v>1000</v>
      </c>
      <c r="I347" s="93">
        <f t="shared" si="5"/>
        <v>15000</v>
      </c>
      <c r="J347" s="32">
        <v>15</v>
      </c>
      <c r="K347" s="27"/>
    </row>
    <row r="348" spans="1:12" s="24" customFormat="1" ht="12.75" x14ac:dyDescent="0.2">
      <c r="A348" s="59">
        <v>14</v>
      </c>
      <c r="B348" s="59" t="s">
        <v>371</v>
      </c>
      <c r="C348" s="33">
        <v>343</v>
      </c>
      <c r="D348" s="33">
        <v>1000</v>
      </c>
      <c r="E348" s="34" t="s">
        <v>375</v>
      </c>
      <c r="F348" s="33" t="s">
        <v>13</v>
      </c>
      <c r="G348" s="35">
        <v>3</v>
      </c>
      <c r="H348" s="36">
        <v>300</v>
      </c>
      <c r="I348" s="93">
        <f t="shared" si="5"/>
        <v>900</v>
      </c>
      <c r="J348" s="32">
        <v>3</v>
      </c>
      <c r="K348" s="27"/>
    </row>
    <row r="349" spans="1:12" s="24" customFormat="1" ht="12.75" x14ac:dyDescent="0.2">
      <c r="A349" s="59">
        <v>14</v>
      </c>
      <c r="B349" s="59" t="s">
        <v>371</v>
      </c>
      <c r="C349" s="33">
        <v>344</v>
      </c>
      <c r="D349" s="33">
        <v>1000</v>
      </c>
      <c r="E349" s="34" t="s">
        <v>376</v>
      </c>
      <c r="F349" s="33" t="s">
        <v>13</v>
      </c>
      <c r="G349" s="35">
        <v>5</v>
      </c>
      <c r="H349" s="36">
        <v>2000</v>
      </c>
      <c r="I349" s="93">
        <f t="shared" si="5"/>
        <v>10000</v>
      </c>
      <c r="J349" s="32">
        <v>3</v>
      </c>
      <c r="K349" s="27"/>
    </row>
    <row r="350" spans="1:12" s="55" customFormat="1" ht="12.75" x14ac:dyDescent="0.2">
      <c r="A350" s="59">
        <v>14</v>
      </c>
      <c r="B350" s="59" t="s">
        <v>371</v>
      </c>
      <c r="C350" s="33">
        <v>345</v>
      </c>
      <c r="D350" s="33">
        <v>1000</v>
      </c>
      <c r="E350" s="34" t="s">
        <v>377</v>
      </c>
      <c r="F350" s="89" t="s">
        <v>396</v>
      </c>
      <c r="G350" s="35">
        <v>1</v>
      </c>
      <c r="H350" s="36">
        <v>7500</v>
      </c>
      <c r="I350" s="93">
        <f t="shared" si="5"/>
        <v>7500</v>
      </c>
      <c r="J350" s="61" t="s">
        <v>10</v>
      </c>
      <c r="K350" s="40"/>
    </row>
    <row r="351" spans="1:12" s="55" customFormat="1" ht="12.75" x14ac:dyDescent="0.2">
      <c r="A351" s="59">
        <v>14</v>
      </c>
      <c r="B351" s="59" t="s">
        <v>371</v>
      </c>
      <c r="C351" s="33">
        <v>346</v>
      </c>
      <c r="D351" s="33">
        <v>1000</v>
      </c>
      <c r="E351" s="34" t="s">
        <v>378</v>
      </c>
      <c r="F351" s="33" t="s">
        <v>13</v>
      </c>
      <c r="G351" s="35">
        <v>16</v>
      </c>
      <c r="H351" s="36">
        <v>500</v>
      </c>
      <c r="I351" s="93">
        <f t="shared" si="5"/>
        <v>8000</v>
      </c>
      <c r="J351" s="32">
        <v>16</v>
      </c>
      <c r="K351" s="40"/>
    </row>
    <row r="352" spans="1:12" s="55" customFormat="1" ht="12.75" x14ac:dyDescent="0.2">
      <c r="A352" s="59">
        <v>14</v>
      </c>
      <c r="B352" s="59" t="s">
        <v>371</v>
      </c>
      <c r="C352" s="33">
        <v>347</v>
      </c>
      <c r="D352" s="33">
        <v>1000</v>
      </c>
      <c r="E352" s="34" t="s">
        <v>379</v>
      </c>
      <c r="F352" s="33" t="s">
        <v>18</v>
      </c>
      <c r="G352" s="35">
        <v>2507</v>
      </c>
      <c r="H352" s="36">
        <v>5</v>
      </c>
      <c r="I352" s="93">
        <f t="shared" si="5"/>
        <v>12535</v>
      </c>
      <c r="J352" s="32">
        <v>2507</v>
      </c>
      <c r="K352" s="40"/>
    </row>
    <row r="353" spans="1:12" s="55" customFormat="1" ht="12.75" x14ac:dyDescent="0.2">
      <c r="A353" s="59">
        <v>14</v>
      </c>
      <c r="B353" s="59" t="s">
        <v>371</v>
      </c>
      <c r="C353" s="33">
        <v>348</v>
      </c>
      <c r="D353" s="33" t="s">
        <v>259</v>
      </c>
      <c r="E353" s="34" t="s">
        <v>380</v>
      </c>
      <c r="F353" s="33" t="s">
        <v>13</v>
      </c>
      <c r="G353" s="35">
        <v>1</v>
      </c>
      <c r="H353" s="36">
        <v>500</v>
      </c>
      <c r="I353" s="93">
        <f t="shared" si="5"/>
        <v>500</v>
      </c>
      <c r="J353" s="32">
        <v>1</v>
      </c>
      <c r="K353" s="40"/>
    </row>
    <row r="354" spans="1:12" s="55" customFormat="1" ht="12.75" x14ac:dyDescent="0.2">
      <c r="A354" s="59">
        <v>14</v>
      </c>
      <c r="B354" s="59" t="s">
        <v>371</v>
      </c>
      <c r="C354" s="33">
        <v>349</v>
      </c>
      <c r="D354" s="33" t="s">
        <v>259</v>
      </c>
      <c r="E354" s="34" t="s">
        <v>381</v>
      </c>
      <c r="F354" s="33" t="s">
        <v>13</v>
      </c>
      <c r="G354" s="35">
        <v>1</v>
      </c>
      <c r="H354" s="36">
        <v>700</v>
      </c>
      <c r="I354" s="93">
        <f t="shared" si="5"/>
        <v>700</v>
      </c>
      <c r="J354" s="37">
        <v>1</v>
      </c>
      <c r="K354" s="40"/>
    </row>
    <row r="355" spans="1:12" s="55" customFormat="1" ht="12.75" x14ac:dyDescent="0.2">
      <c r="A355" s="59">
        <v>14</v>
      </c>
      <c r="B355" s="59" t="s">
        <v>371</v>
      </c>
      <c r="C355" s="33">
        <v>350</v>
      </c>
      <c r="D355" s="33" t="s">
        <v>259</v>
      </c>
      <c r="E355" s="34" t="s">
        <v>382</v>
      </c>
      <c r="F355" s="89" t="s">
        <v>396</v>
      </c>
      <c r="G355" s="35">
        <v>1</v>
      </c>
      <c r="H355" s="36">
        <v>1000</v>
      </c>
      <c r="I355" s="93">
        <f t="shared" si="5"/>
        <v>1000</v>
      </c>
      <c r="J355" s="101" t="s">
        <v>10</v>
      </c>
      <c r="K355" s="40"/>
    </row>
    <row r="356" spans="1:12" s="55" customFormat="1" ht="12.75" x14ac:dyDescent="0.2">
      <c r="A356" s="59">
        <v>14</v>
      </c>
      <c r="B356" s="59" t="s">
        <v>371</v>
      </c>
      <c r="C356" s="33">
        <v>351</v>
      </c>
      <c r="D356" s="33" t="s">
        <v>259</v>
      </c>
      <c r="E356" s="34" t="s">
        <v>383</v>
      </c>
      <c r="F356" s="89" t="s">
        <v>396</v>
      </c>
      <c r="G356" s="35">
        <v>1</v>
      </c>
      <c r="H356" s="36">
        <v>1000</v>
      </c>
      <c r="I356" s="93">
        <f t="shared" si="5"/>
        <v>1000</v>
      </c>
      <c r="J356" s="101" t="s">
        <v>10</v>
      </c>
      <c r="K356" s="40"/>
    </row>
    <row r="357" spans="1:12" s="55" customFormat="1" ht="12.75" x14ac:dyDescent="0.2">
      <c r="A357" s="59">
        <v>14</v>
      </c>
      <c r="B357" s="59" t="s">
        <v>371</v>
      </c>
      <c r="C357" s="33">
        <v>352</v>
      </c>
      <c r="D357" s="33">
        <v>1000</v>
      </c>
      <c r="E357" s="34" t="s">
        <v>384</v>
      </c>
      <c r="F357" s="33" t="s">
        <v>13</v>
      </c>
      <c r="G357" s="35">
        <v>1</v>
      </c>
      <c r="H357" s="36">
        <v>2500</v>
      </c>
      <c r="I357" s="93">
        <f t="shared" si="5"/>
        <v>2500</v>
      </c>
      <c r="J357" s="37">
        <v>1</v>
      </c>
      <c r="K357" s="40"/>
    </row>
    <row r="358" spans="1:12" s="55" customFormat="1" ht="12.75" x14ac:dyDescent="0.2">
      <c r="A358" s="59">
        <v>14</v>
      </c>
      <c r="B358" s="59" t="s">
        <v>371</v>
      </c>
      <c r="C358" s="33">
        <v>353</v>
      </c>
      <c r="D358" s="33">
        <v>1000</v>
      </c>
      <c r="E358" s="34" t="s">
        <v>385</v>
      </c>
      <c r="F358" s="33" t="s">
        <v>13</v>
      </c>
      <c r="G358" s="35">
        <v>1</v>
      </c>
      <c r="H358" s="36">
        <v>3000</v>
      </c>
      <c r="I358" s="93">
        <f t="shared" si="5"/>
        <v>3000</v>
      </c>
      <c r="J358" s="37">
        <v>1</v>
      </c>
      <c r="K358" s="40"/>
    </row>
    <row r="359" spans="1:12" s="24" customFormat="1" ht="12.75" x14ac:dyDescent="0.2">
      <c r="A359" s="59">
        <v>14</v>
      </c>
      <c r="B359" s="59" t="s">
        <v>371</v>
      </c>
      <c r="C359" s="33">
        <v>354</v>
      </c>
      <c r="D359" s="33" t="s">
        <v>259</v>
      </c>
      <c r="E359" s="34" t="s">
        <v>386</v>
      </c>
      <c r="F359" s="33" t="s">
        <v>13</v>
      </c>
      <c r="G359" s="35">
        <v>2</v>
      </c>
      <c r="H359" s="36">
        <v>500</v>
      </c>
      <c r="I359" s="93">
        <f t="shared" si="5"/>
        <v>1000</v>
      </c>
      <c r="J359" s="37">
        <v>1</v>
      </c>
      <c r="K359" s="27"/>
    </row>
    <row r="360" spans="1:12" s="24" customFormat="1" ht="12.75" x14ac:dyDescent="0.2">
      <c r="A360" s="59">
        <v>15</v>
      </c>
      <c r="B360" s="59" t="s">
        <v>387</v>
      </c>
      <c r="C360" s="29">
        <v>355</v>
      </c>
      <c r="D360" s="29" t="s">
        <v>259</v>
      </c>
      <c r="E360" s="30" t="s">
        <v>388</v>
      </c>
      <c r="F360" s="29" t="s">
        <v>13</v>
      </c>
      <c r="G360" s="25">
        <v>44</v>
      </c>
      <c r="H360" s="31">
        <v>350</v>
      </c>
      <c r="I360" s="93">
        <f t="shared" si="5"/>
        <v>15400</v>
      </c>
      <c r="J360" s="32">
        <v>44</v>
      </c>
    </row>
    <row r="361" spans="1:12" s="24" customFormat="1" ht="12.75" x14ac:dyDescent="0.2">
      <c r="A361" s="59">
        <v>15</v>
      </c>
      <c r="B361" s="59" t="s">
        <v>387</v>
      </c>
      <c r="C361" s="29">
        <v>356</v>
      </c>
      <c r="D361" s="29" t="s">
        <v>259</v>
      </c>
      <c r="E361" s="30" t="s">
        <v>389</v>
      </c>
      <c r="F361" s="29" t="s">
        <v>13</v>
      </c>
      <c r="G361" s="25">
        <v>32</v>
      </c>
      <c r="H361" s="31">
        <v>350</v>
      </c>
      <c r="I361" s="93">
        <f t="shared" si="5"/>
        <v>11200</v>
      </c>
      <c r="J361" s="32">
        <v>32</v>
      </c>
    </row>
    <row r="362" spans="1:12" s="24" customFormat="1" ht="12.75" x14ac:dyDescent="0.2">
      <c r="A362" s="59">
        <v>15</v>
      </c>
      <c r="B362" s="59" t="s">
        <v>387</v>
      </c>
      <c r="C362" s="29">
        <v>357</v>
      </c>
      <c r="D362" s="29" t="s">
        <v>259</v>
      </c>
      <c r="E362" s="30" t="s">
        <v>390</v>
      </c>
      <c r="F362" s="29" t="s">
        <v>13</v>
      </c>
      <c r="G362" s="25">
        <v>10</v>
      </c>
      <c r="H362" s="31">
        <v>350</v>
      </c>
      <c r="I362" s="93">
        <f t="shared" si="5"/>
        <v>3500</v>
      </c>
      <c r="J362" s="32">
        <v>10</v>
      </c>
    </row>
    <row r="363" spans="1:12" s="24" customFormat="1" ht="12.75" x14ac:dyDescent="0.2">
      <c r="A363" s="59">
        <v>15</v>
      </c>
      <c r="B363" s="59" t="s">
        <v>387</v>
      </c>
      <c r="C363" s="29">
        <v>358</v>
      </c>
      <c r="D363" s="29" t="s">
        <v>259</v>
      </c>
      <c r="E363" s="30" t="s">
        <v>391</v>
      </c>
      <c r="F363" s="29" t="s">
        <v>117</v>
      </c>
      <c r="G363" s="25">
        <v>2150</v>
      </c>
      <c r="H363" s="31">
        <v>4</v>
      </c>
      <c r="I363" s="93">
        <f t="shared" si="5"/>
        <v>8600</v>
      </c>
      <c r="J363" s="32">
        <v>2150</v>
      </c>
      <c r="K363" s="63"/>
      <c r="L363" s="28"/>
    </row>
    <row r="364" spans="1:12" s="24" customFormat="1" ht="12.75" x14ac:dyDescent="0.2">
      <c r="A364" s="59">
        <v>16</v>
      </c>
      <c r="B364" s="59" t="s">
        <v>392</v>
      </c>
      <c r="C364" s="29"/>
      <c r="D364" s="29"/>
      <c r="E364" s="100" t="s">
        <v>393</v>
      </c>
      <c r="F364" s="89" t="s">
        <v>396</v>
      </c>
      <c r="G364" s="102">
        <v>1</v>
      </c>
      <c r="H364" s="26">
        <v>25000</v>
      </c>
      <c r="I364" s="93">
        <f t="shared" si="5"/>
        <v>25000</v>
      </c>
      <c r="J364" s="103"/>
      <c r="K364" s="27"/>
    </row>
    <row r="365" spans="1:12" s="24" customFormat="1" ht="12.75" x14ac:dyDescent="0.2">
      <c r="A365" s="59">
        <v>16</v>
      </c>
      <c r="B365" s="59" t="s">
        <v>392</v>
      </c>
      <c r="C365" s="29"/>
      <c r="D365" s="29"/>
      <c r="E365" s="100" t="s">
        <v>419</v>
      </c>
      <c r="F365" s="89" t="s">
        <v>418</v>
      </c>
      <c r="G365" s="102">
        <v>1</v>
      </c>
      <c r="H365" s="26">
        <v>1262379.8599999999</v>
      </c>
      <c r="I365" s="93">
        <f t="shared" si="5"/>
        <v>1262379.8599999999</v>
      </c>
      <c r="J365" s="103"/>
      <c r="K365" s="27"/>
    </row>
    <row r="366" spans="1:12" s="55" customFormat="1" ht="12.75" x14ac:dyDescent="0.2">
      <c r="A366" s="64"/>
      <c r="B366" s="64"/>
      <c r="C366" s="65"/>
      <c r="D366" s="65"/>
      <c r="E366" s="109"/>
      <c r="F366" s="109"/>
      <c r="G366" s="110"/>
      <c r="H366" s="110"/>
      <c r="I366" s="110">
        <f>SUM(I6:I365)</f>
        <v>10660502.359999999</v>
      </c>
      <c r="J366" s="66"/>
      <c r="K366" s="40"/>
    </row>
    <row r="367" spans="1:12" s="24" customFormat="1" ht="12.75" x14ac:dyDescent="0.2">
      <c r="A367" s="67"/>
      <c r="B367" s="67"/>
      <c r="C367" s="68"/>
      <c r="D367" s="69"/>
      <c r="F367" s="69"/>
      <c r="G367" s="70"/>
      <c r="H367" s="70"/>
      <c r="I367" s="105"/>
      <c r="J367" s="71"/>
      <c r="K367" s="72"/>
    </row>
    <row r="368" spans="1:12" s="24" customFormat="1" ht="15" hidden="1" customHeight="1" x14ac:dyDescent="0.2">
      <c r="A368" s="67"/>
      <c r="B368" s="67"/>
      <c r="C368" s="68"/>
      <c r="D368" s="69"/>
      <c r="F368" s="69"/>
      <c r="G368" s="70"/>
      <c r="H368" s="70"/>
      <c r="I368" s="106"/>
      <c r="J368" s="73"/>
      <c r="K368" s="74"/>
    </row>
    <row r="369" spans="1:11" s="24" customFormat="1" ht="15" hidden="1" customHeight="1" x14ac:dyDescent="0.2">
      <c r="A369" s="67"/>
      <c r="B369" s="67"/>
      <c r="C369" s="75"/>
      <c r="D369" s="75"/>
      <c r="G369" s="53"/>
      <c r="H369" s="53"/>
      <c r="I369" s="107"/>
      <c r="J369" s="76"/>
      <c r="K369" s="74"/>
    </row>
    <row r="370" spans="1:11" s="53" customFormat="1" ht="15" hidden="1" customHeight="1" x14ac:dyDescent="0.2">
      <c r="A370" s="77"/>
      <c r="B370" s="77"/>
      <c r="C370" s="78"/>
      <c r="D370" s="78"/>
      <c r="E370" s="24"/>
      <c r="F370" s="24"/>
      <c r="H370" s="79"/>
      <c r="I370" s="108"/>
      <c r="J370" s="80"/>
      <c r="K370" s="24"/>
    </row>
    <row r="371" spans="1:11" s="24" customFormat="1" ht="12.75" hidden="1" x14ac:dyDescent="0.2">
      <c r="A371" s="67"/>
      <c r="B371" s="67"/>
      <c r="C371" s="78"/>
      <c r="D371" s="78"/>
      <c r="G371" s="53"/>
      <c r="H371" s="53"/>
      <c r="I371" s="79"/>
      <c r="J371" s="79"/>
      <c r="K371" s="53"/>
    </row>
    <row r="372" spans="1:11" s="24" customFormat="1" ht="12.75" x14ac:dyDescent="0.2">
      <c r="A372" s="67"/>
      <c r="B372" s="67"/>
      <c r="C372" s="78"/>
      <c r="D372" s="78"/>
      <c r="G372" s="53"/>
      <c r="H372" s="53"/>
      <c r="I372" s="82"/>
      <c r="J372" s="81"/>
    </row>
    <row r="373" spans="1:11" s="24" customFormat="1" ht="12.75" x14ac:dyDescent="0.2">
      <c r="A373" s="67"/>
      <c r="B373" s="67"/>
      <c r="C373" s="78"/>
      <c r="D373" s="78"/>
      <c r="E373" s="68"/>
    </row>
    <row r="374" spans="1:11" s="24" customFormat="1" ht="12.75" x14ac:dyDescent="0.2">
      <c r="A374" s="67"/>
      <c r="B374" s="67"/>
      <c r="C374" s="78"/>
      <c r="D374" s="78"/>
      <c r="E374" s="69"/>
    </row>
    <row r="375" spans="1:11" s="24" customFormat="1" ht="12.75" x14ac:dyDescent="0.2">
      <c r="A375" s="67"/>
      <c r="B375" s="67"/>
      <c r="C375" s="78"/>
      <c r="D375" s="78"/>
      <c r="E375" s="69"/>
    </row>
    <row r="376" spans="1:11" s="53" customFormat="1" ht="12.75" x14ac:dyDescent="0.2">
      <c r="A376" s="77"/>
      <c r="B376" s="77"/>
      <c r="C376" s="78"/>
      <c r="D376" s="78"/>
      <c r="E376" s="69"/>
    </row>
    <row r="377" spans="1:11" s="24" customFormat="1" ht="12.75" x14ac:dyDescent="0.2">
      <c r="A377" s="67"/>
      <c r="B377" s="67"/>
      <c r="C377" s="78"/>
      <c r="D377" s="78"/>
    </row>
    <row r="378" spans="1:11" s="24" customFormat="1" ht="12.75" x14ac:dyDescent="0.2">
      <c r="A378" s="67"/>
      <c r="B378" s="67"/>
      <c r="C378" s="78"/>
      <c r="D378" s="78"/>
    </row>
    <row r="379" spans="1:11" s="24" customFormat="1" ht="12.75" x14ac:dyDescent="0.2">
      <c r="A379" s="67"/>
      <c r="B379" s="67"/>
      <c r="C379" s="78"/>
      <c r="D379" s="78"/>
    </row>
    <row r="380" spans="1:11" s="24" customFormat="1" ht="12.75" x14ac:dyDescent="0.2">
      <c r="A380" s="67"/>
      <c r="B380" s="67"/>
      <c r="C380" s="78"/>
      <c r="D380" s="78"/>
    </row>
    <row r="381" spans="1:11" s="24" customFormat="1" ht="12.75" x14ac:dyDescent="0.2">
      <c r="A381" s="67"/>
      <c r="B381" s="67"/>
      <c r="C381" s="78"/>
      <c r="D381" s="78"/>
    </row>
    <row r="382" spans="1:11" s="24" customFormat="1" ht="12.75" x14ac:dyDescent="0.2">
      <c r="A382" s="67"/>
      <c r="B382" s="67"/>
      <c r="C382" s="78"/>
      <c r="D382" s="78"/>
    </row>
    <row r="383" spans="1:11" s="24" customFormat="1" ht="12.75" x14ac:dyDescent="0.2">
      <c r="A383" s="67"/>
      <c r="B383" s="67"/>
      <c r="C383" s="78"/>
      <c r="D383" s="78"/>
    </row>
    <row r="384" spans="1:11" s="24" customFormat="1" ht="12.75" x14ac:dyDescent="0.2">
      <c r="A384" s="67"/>
      <c r="B384" s="67"/>
      <c r="C384" s="78"/>
      <c r="D384" s="78"/>
    </row>
    <row r="385" spans="1:10" s="24" customFormat="1" ht="12.75" x14ac:dyDescent="0.2">
      <c r="A385" s="67"/>
      <c r="B385" s="67"/>
      <c r="C385" s="78"/>
      <c r="D385" s="78"/>
    </row>
    <row r="386" spans="1:10" s="24" customFormat="1" ht="12.75" x14ac:dyDescent="0.2">
      <c r="A386" s="67"/>
      <c r="B386" s="67"/>
      <c r="C386" s="78"/>
      <c r="D386" s="78"/>
    </row>
    <row r="387" spans="1:10" s="24" customFormat="1" ht="12.75" x14ac:dyDescent="0.2">
      <c r="A387" s="67"/>
      <c r="B387" s="67"/>
      <c r="C387" s="78"/>
      <c r="D387" s="78"/>
    </row>
    <row r="388" spans="1:10" s="24" customFormat="1" ht="12.75" x14ac:dyDescent="0.2">
      <c r="A388" s="67"/>
      <c r="B388" s="67"/>
      <c r="C388" s="78"/>
      <c r="D388" s="78"/>
    </row>
    <row r="389" spans="1:10" s="24" customFormat="1" ht="12.75" x14ac:dyDescent="0.2">
      <c r="A389" s="67"/>
      <c r="B389" s="67"/>
      <c r="C389" s="78"/>
      <c r="D389" s="78"/>
      <c r="G389" s="53"/>
      <c r="H389" s="53"/>
      <c r="I389" s="82"/>
      <c r="J389" s="81"/>
    </row>
    <row r="390" spans="1:10" s="24" customFormat="1" ht="12.75" x14ac:dyDescent="0.2">
      <c r="A390" s="67"/>
      <c r="B390" s="67"/>
      <c r="C390" s="78"/>
      <c r="D390" s="78"/>
      <c r="G390" s="53"/>
      <c r="H390" s="53"/>
      <c r="I390" s="82"/>
      <c r="J390" s="81"/>
    </row>
    <row r="391" spans="1:10" s="24" customFormat="1" ht="12.75" x14ac:dyDescent="0.2">
      <c r="A391" s="67"/>
      <c r="B391" s="67"/>
      <c r="C391" s="78"/>
      <c r="D391" s="78"/>
      <c r="G391" s="53"/>
      <c r="H391" s="53"/>
      <c r="I391" s="82"/>
      <c r="J391" s="81"/>
    </row>
    <row r="392" spans="1:10" s="24" customFormat="1" ht="12.75" x14ac:dyDescent="0.2">
      <c r="A392" s="67"/>
      <c r="B392" s="67"/>
      <c r="C392" s="78"/>
      <c r="D392" s="78"/>
      <c r="G392" s="53"/>
      <c r="H392" s="53"/>
      <c r="I392" s="82"/>
      <c r="J392" s="81"/>
    </row>
    <row r="393" spans="1:10" s="24" customFormat="1" ht="12.75" x14ac:dyDescent="0.2">
      <c r="A393" s="67"/>
      <c r="B393" s="67"/>
      <c r="C393" s="78"/>
      <c r="D393" s="78"/>
      <c r="G393" s="53"/>
      <c r="H393" s="53"/>
      <c r="I393" s="82"/>
      <c r="J393" s="81"/>
    </row>
    <row r="394" spans="1:10" s="24" customFormat="1" ht="12.75" x14ac:dyDescent="0.2">
      <c r="A394" s="67"/>
      <c r="B394" s="67"/>
      <c r="C394" s="78"/>
      <c r="D394" s="78"/>
      <c r="G394" s="53"/>
      <c r="H394" s="53"/>
      <c r="I394" s="82"/>
      <c r="J394" s="81"/>
    </row>
    <row r="395" spans="1:10" s="24" customFormat="1" ht="12.75" x14ac:dyDescent="0.2">
      <c r="A395" s="67"/>
      <c r="B395" s="67"/>
      <c r="C395" s="78"/>
      <c r="D395" s="78"/>
      <c r="G395" s="53"/>
      <c r="H395" s="53"/>
      <c r="I395" s="82"/>
      <c r="J395" s="81"/>
    </row>
    <row r="396" spans="1:10" s="24" customFormat="1" ht="12.75" x14ac:dyDescent="0.2">
      <c r="A396" s="67"/>
      <c r="B396" s="67"/>
      <c r="C396" s="78"/>
      <c r="D396" s="78"/>
      <c r="G396" s="53"/>
      <c r="H396" s="53"/>
      <c r="I396" s="82"/>
      <c r="J396" s="81"/>
    </row>
    <row r="397" spans="1:10" s="24" customFormat="1" ht="12.75" x14ac:dyDescent="0.2">
      <c r="A397" s="67"/>
      <c r="B397" s="67"/>
      <c r="C397" s="78"/>
      <c r="D397" s="78"/>
      <c r="G397" s="53"/>
      <c r="H397" s="53"/>
      <c r="I397" s="82"/>
      <c r="J397" s="81"/>
    </row>
    <row r="398" spans="1:10" s="24" customFormat="1" ht="12.75" x14ac:dyDescent="0.2">
      <c r="A398" s="67"/>
      <c r="B398" s="67"/>
      <c r="C398" s="78"/>
      <c r="D398" s="78"/>
      <c r="G398" s="53"/>
      <c r="H398" s="53"/>
      <c r="I398" s="82"/>
      <c r="J398" s="81"/>
    </row>
    <row r="399" spans="1:10" s="24" customFormat="1" ht="12.75" x14ac:dyDescent="0.2">
      <c r="A399" s="67"/>
      <c r="B399" s="67"/>
      <c r="C399" s="78"/>
      <c r="D399" s="78"/>
      <c r="G399" s="53"/>
      <c r="H399" s="53"/>
      <c r="I399" s="82"/>
      <c r="J399" s="81"/>
    </row>
    <row r="400" spans="1:10" s="24" customFormat="1" ht="12.75" x14ac:dyDescent="0.2">
      <c r="A400" s="67"/>
      <c r="B400" s="67"/>
      <c r="C400" s="78"/>
      <c r="D400" s="78"/>
      <c r="G400" s="53"/>
      <c r="H400" s="53"/>
      <c r="I400" s="82"/>
      <c r="J400" s="81"/>
    </row>
    <row r="401" spans="1:10" s="24" customFormat="1" ht="12.75" x14ac:dyDescent="0.2">
      <c r="A401" s="67"/>
      <c r="B401" s="67"/>
      <c r="C401" s="78"/>
      <c r="D401" s="78"/>
      <c r="G401" s="53"/>
      <c r="H401" s="53"/>
      <c r="I401" s="82"/>
      <c r="J401" s="81"/>
    </row>
    <row r="402" spans="1:10" s="24" customFormat="1" ht="12.75" x14ac:dyDescent="0.2">
      <c r="A402" s="67"/>
      <c r="B402" s="67"/>
      <c r="C402" s="78"/>
      <c r="D402" s="78"/>
      <c r="G402" s="53"/>
      <c r="H402" s="53"/>
      <c r="I402" s="82"/>
      <c r="J402" s="81"/>
    </row>
    <row r="403" spans="1:10" s="24" customFormat="1" ht="12.75" x14ac:dyDescent="0.2">
      <c r="A403" s="67"/>
      <c r="B403" s="67"/>
      <c r="C403" s="78"/>
      <c r="D403" s="78"/>
      <c r="G403" s="53"/>
      <c r="H403" s="53"/>
      <c r="I403" s="82"/>
      <c r="J403" s="81"/>
    </row>
    <row r="404" spans="1:10" s="24" customFormat="1" ht="12.75" x14ac:dyDescent="0.2">
      <c r="A404" s="67"/>
      <c r="B404" s="67"/>
      <c r="C404" s="78"/>
      <c r="D404" s="78"/>
      <c r="G404" s="53"/>
      <c r="H404" s="53"/>
      <c r="I404" s="82"/>
      <c r="J404" s="81"/>
    </row>
    <row r="405" spans="1:10" s="24" customFormat="1" ht="12.75" x14ac:dyDescent="0.2">
      <c r="A405" s="67"/>
      <c r="B405" s="67"/>
      <c r="C405" s="78"/>
      <c r="D405" s="78"/>
      <c r="G405" s="53"/>
      <c r="H405" s="53"/>
      <c r="I405" s="82"/>
      <c r="J405" s="81"/>
    </row>
    <row r="406" spans="1:10" s="24" customFormat="1" ht="12.75" x14ac:dyDescent="0.2">
      <c r="A406" s="67"/>
      <c r="B406" s="67"/>
      <c r="C406" s="78"/>
      <c r="D406" s="78"/>
      <c r="G406" s="53"/>
      <c r="H406" s="53"/>
      <c r="I406" s="82"/>
      <c r="J406" s="81"/>
    </row>
    <row r="407" spans="1:10" s="24" customFormat="1" ht="12.75" x14ac:dyDescent="0.2">
      <c r="A407" s="67"/>
      <c r="B407" s="67"/>
      <c r="C407" s="78"/>
      <c r="D407" s="78"/>
      <c r="G407" s="53"/>
      <c r="H407" s="53"/>
      <c r="I407" s="82"/>
      <c r="J407" s="81"/>
    </row>
    <row r="408" spans="1:10" s="24" customFormat="1" ht="12.75" x14ac:dyDescent="0.2">
      <c r="A408" s="67"/>
      <c r="B408" s="67"/>
      <c r="C408" s="78"/>
      <c r="D408" s="78"/>
      <c r="G408" s="53"/>
      <c r="H408" s="53"/>
      <c r="I408" s="82"/>
      <c r="J408" s="81"/>
    </row>
    <row r="409" spans="1:10" s="24" customFormat="1" ht="12.75" x14ac:dyDescent="0.2">
      <c r="A409" s="67"/>
      <c r="B409" s="67"/>
      <c r="C409" s="78"/>
      <c r="D409" s="78"/>
      <c r="G409" s="53"/>
      <c r="H409" s="53"/>
      <c r="I409" s="82"/>
      <c r="J409" s="81"/>
    </row>
    <row r="410" spans="1:10" s="24" customFormat="1" ht="12.75" x14ac:dyDescent="0.2">
      <c r="A410" s="67"/>
      <c r="B410" s="67"/>
      <c r="C410" s="78"/>
      <c r="D410" s="78"/>
      <c r="G410" s="53"/>
      <c r="H410" s="53"/>
      <c r="I410" s="82"/>
      <c r="J410" s="81"/>
    </row>
    <row r="411" spans="1:10" s="24" customFormat="1" ht="12.75" x14ac:dyDescent="0.2">
      <c r="A411" s="67"/>
      <c r="B411" s="67"/>
      <c r="C411" s="78"/>
      <c r="D411" s="78"/>
      <c r="G411" s="53"/>
      <c r="H411" s="53"/>
      <c r="I411" s="82"/>
      <c r="J411" s="81"/>
    </row>
    <row r="412" spans="1:10" s="24" customFormat="1" ht="12.75" x14ac:dyDescent="0.2">
      <c r="A412" s="67"/>
      <c r="B412" s="67"/>
      <c r="C412" s="78"/>
      <c r="D412" s="78"/>
      <c r="G412" s="53"/>
      <c r="H412" s="53"/>
      <c r="I412" s="82"/>
      <c r="J412" s="81"/>
    </row>
    <row r="413" spans="1:10" s="24" customFormat="1" ht="12.75" x14ac:dyDescent="0.2">
      <c r="A413" s="67"/>
      <c r="B413" s="67"/>
      <c r="C413" s="78"/>
      <c r="D413" s="78"/>
      <c r="G413" s="53"/>
      <c r="H413" s="53"/>
      <c r="I413" s="82"/>
      <c r="J413" s="81"/>
    </row>
    <row r="414" spans="1:10" s="24" customFormat="1" ht="12.75" x14ac:dyDescent="0.2">
      <c r="A414" s="67"/>
      <c r="B414" s="67"/>
      <c r="C414" s="78"/>
      <c r="D414" s="78"/>
      <c r="G414" s="53"/>
      <c r="H414" s="53"/>
      <c r="I414" s="82"/>
      <c r="J414" s="81"/>
    </row>
    <row r="415" spans="1:10" s="24" customFormat="1" ht="12.75" x14ac:dyDescent="0.2">
      <c r="A415" s="67"/>
      <c r="B415" s="67"/>
      <c r="C415" s="78"/>
      <c r="D415" s="78"/>
      <c r="G415" s="53"/>
      <c r="H415" s="53"/>
      <c r="I415" s="82"/>
      <c r="J415" s="81"/>
    </row>
    <row r="416" spans="1:10" s="24" customFormat="1" ht="12.75" x14ac:dyDescent="0.2">
      <c r="A416" s="67"/>
      <c r="B416" s="67"/>
      <c r="C416" s="78"/>
      <c r="D416" s="78"/>
      <c r="G416" s="53"/>
      <c r="H416" s="53"/>
      <c r="I416" s="82"/>
      <c r="J416" s="81"/>
    </row>
    <row r="417" spans="1:10" s="24" customFormat="1" ht="12.75" x14ac:dyDescent="0.2">
      <c r="A417" s="67"/>
      <c r="B417" s="67"/>
      <c r="C417" s="78"/>
      <c r="D417" s="78"/>
      <c r="G417" s="53"/>
      <c r="H417" s="53"/>
      <c r="I417" s="82"/>
      <c r="J417" s="81"/>
    </row>
    <row r="418" spans="1:10" s="24" customFormat="1" ht="12.75" x14ac:dyDescent="0.2">
      <c r="A418" s="67"/>
      <c r="B418" s="67"/>
      <c r="C418" s="78"/>
      <c r="D418" s="78"/>
      <c r="G418" s="53"/>
      <c r="H418" s="53"/>
      <c r="I418" s="82"/>
      <c r="J418" s="81"/>
    </row>
    <row r="419" spans="1:10" s="24" customFormat="1" ht="12.75" x14ac:dyDescent="0.2">
      <c r="A419" s="67"/>
      <c r="B419" s="67"/>
      <c r="C419" s="78"/>
      <c r="D419" s="78"/>
      <c r="G419" s="53"/>
      <c r="H419" s="53"/>
      <c r="I419" s="82"/>
      <c r="J419" s="81"/>
    </row>
    <row r="420" spans="1:10" s="24" customFormat="1" ht="12.75" x14ac:dyDescent="0.2">
      <c r="A420" s="67"/>
      <c r="B420" s="67"/>
      <c r="C420" s="78"/>
      <c r="D420" s="78"/>
      <c r="G420" s="53"/>
      <c r="H420" s="53"/>
      <c r="I420" s="82"/>
      <c r="J420" s="81"/>
    </row>
    <row r="421" spans="1:10" s="24" customFormat="1" ht="12.75" x14ac:dyDescent="0.2">
      <c r="A421" s="67"/>
      <c r="B421" s="67"/>
      <c r="C421" s="78"/>
      <c r="D421" s="78"/>
      <c r="G421" s="53"/>
      <c r="H421" s="53"/>
      <c r="I421" s="82"/>
      <c r="J421" s="81"/>
    </row>
    <row r="422" spans="1:10" s="24" customFormat="1" ht="12.75" x14ac:dyDescent="0.2">
      <c r="A422" s="67"/>
      <c r="B422" s="67"/>
      <c r="C422" s="78"/>
      <c r="D422" s="78"/>
      <c r="G422" s="53"/>
      <c r="H422" s="53"/>
      <c r="I422" s="82"/>
      <c r="J422" s="81"/>
    </row>
    <row r="423" spans="1:10" s="24" customFormat="1" ht="12.75" x14ac:dyDescent="0.2">
      <c r="A423" s="67"/>
      <c r="B423" s="67"/>
      <c r="C423" s="78"/>
      <c r="D423" s="78"/>
      <c r="G423" s="53"/>
      <c r="H423" s="53"/>
      <c r="I423" s="82"/>
      <c r="J423" s="81"/>
    </row>
    <row r="424" spans="1:10" s="24" customFormat="1" ht="12.75" x14ac:dyDescent="0.2">
      <c r="A424" s="67"/>
      <c r="B424" s="67"/>
      <c r="C424" s="78"/>
      <c r="D424" s="78"/>
      <c r="G424" s="53"/>
      <c r="H424" s="53"/>
      <c r="I424" s="82"/>
      <c r="J424" s="81"/>
    </row>
    <row r="425" spans="1:10" s="24" customFormat="1" ht="12.75" x14ac:dyDescent="0.2">
      <c r="A425" s="67"/>
      <c r="B425" s="67"/>
      <c r="C425" s="78"/>
      <c r="D425" s="78"/>
      <c r="G425" s="53"/>
      <c r="H425" s="53"/>
      <c r="I425" s="82"/>
      <c r="J425" s="81"/>
    </row>
    <row r="426" spans="1:10" s="24" customFormat="1" ht="12.75" x14ac:dyDescent="0.2">
      <c r="A426" s="67"/>
      <c r="B426" s="67"/>
      <c r="C426" s="78"/>
      <c r="D426" s="78"/>
      <c r="G426" s="53"/>
      <c r="H426" s="53"/>
      <c r="I426" s="82"/>
      <c r="J426" s="81"/>
    </row>
    <row r="427" spans="1:10" s="24" customFormat="1" ht="12.75" x14ac:dyDescent="0.2">
      <c r="A427" s="67"/>
      <c r="B427" s="67"/>
      <c r="C427" s="78"/>
      <c r="D427" s="78"/>
      <c r="G427" s="53"/>
      <c r="H427" s="53"/>
      <c r="I427" s="82"/>
      <c r="J427" s="81"/>
    </row>
    <row r="428" spans="1:10" s="24" customFormat="1" ht="12.75" x14ac:dyDescent="0.2">
      <c r="A428" s="67"/>
      <c r="B428" s="67"/>
      <c r="C428" s="78"/>
      <c r="D428" s="78"/>
      <c r="G428" s="53"/>
      <c r="H428" s="53"/>
      <c r="I428" s="82"/>
      <c r="J428" s="81"/>
    </row>
    <row r="429" spans="1:10" s="24" customFormat="1" ht="12.75" x14ac:dyDescent="0.2">
      <c r="A429" s="67"/>
      <c r="B429" s="67"/>
      <c r="C429" s="78"/>
      <c r="D429" s="78"/>
      <c r="G429" s="53"/>
      <c r="H429" s="53"/>
      <c r="I429" s="82"/>
      <c r="J429" s="81"/>
    </row>
    <row r="430" spans="1:10" s="24" customFormat="1" ht="12.75" x14ac:dyDescent="0.2">
      <c r="A430" s="67"/>
      <c r="B430" s="67"/>
      <c r="C430" s="78"/>
      <c r="D430" s="78"/>
      <c r="G430" s="53"/>
      <c r="H430" s="53"/>
      <c r="I430" s="82"/>
      <c r="J430" s="81"/>
    </row>
    <row r="431" spans="1:10" s="24" customFormat="1" ht="12.75" x14ac:dyDescent="0.2">
      <c r="A431" s="67"/>
      <c r="B431" s="67"/>
      <c r="C431" s="78"/>
      <c r="D431" s="78"/>
      <c r="G431" s="53"/>
      <c r="H431" s="53"/>
      <c r="I431" s="82"/>
      <c r="J431" s="81"/>
    </row>
    <row r="432" spans="1:10" s="24" customFormat="1" ht="12.75" x14ac:dyDescent="0.2">
      <c r="A432" s="67"/>
      <c r="B432" s="67"/>
      <c r="C432" s="78"/>
      <c r="D432" s="78"/>
      <c r="G432" s="53"/>
      <c r="H432" s="53"/>
      <c r="I432" s="82"/>
      <c r="J432" s="81"/>
    </row>
    <row r="433" spans="1:10" s="24" customFormat="1" ht="12.75" x14ac:dyDescent="0.2">
      <c r="A433" s="67"/>
      <c r="B433" s="67"/>
      <c r="C433" s="78"/>
      <c r="D433" s="78"/>
      <c r="G433" s="53"/>
      <c r="H433" s="53"/>
      <c r="I433" s="82"/>
      <c r="J433" s="81"/>
    </row>
    <row r="434" spans="1:10" s="24" customFormat="1" ht="12.75" x14ac:dyDescent="0.2">
      <c r="A434" s="67"/>
      <c r="B434" s="67"/>
      <c r="C434" s="78"/>
      <c r="D434" s="78"/>
      <c r="G434" s="53"/>
      <c r="H434" s="53"/>
      <c r="I434" s="82"/>
      <c r="J434" s="81"/>
    </row>
    <row r="435" spans="1:10" s="24" customFormat="1" ht="12.75" x14ac:dyDescent="0.2">
      <c r="A435" s="67"/>
      <c r="B435" s="67"/>
      <c r="C435" s="78"/>
      <c r="D435" s="78"/>
      <c r="G435" s="53"/>
      <c r="H435" s="53"/>
      <c r="I435" s="82"/>
      <c r="J435" s="81"/>
    </row>
    <row r="436" spans="1:10" s="24" customFormat="1" ht="12.75" x14ac:dyDescent="0.2">
      <c r="A436" s="67"/>
      <c r="B436" s="67"/>
      <c r="C436" s="78"/>
      <c r="D436" s="78"/>
      <c r="G436" s="53"/>
      <c r="H436" s="53"/>
      <c r="I436" s="82"/>
      <c r="J436" s="81"/>
    </row>
    <row r="437" spans="1:10" s="24" customFormat="1" ht="12.75" x14ac:dyDescent="0.2">
      <c r="A437" s="67"/>
      <c r="B437" s="67"/>
      <c r="C437" s="78"/>
      <c r="D437" s="78"/>
      <c r="G437" s="53"/>
      <c r="H437" s="53"/>
      <c r="I437" s="82"/>
      <c r="J437" s="81"/>
    </row>
    <row r="438" spans="1:10" s="24" customFormat="1" ht="12.75" x14ac:dyDescent="0.2">
      <c r="A438" s="67"/>
      <c r="B438" s="67"/>
      <c r="C438" s="78"/>
      <c r="D438" s="78"/>
      <c r="G438" s="53"/>
      <c r="H438" s="53"/>
      <c r="I438" s="82"/>
      <c r="J438" s="81"/>
    </row>
    <row r="439" spans="1:10" s="24" customFormat="1" ht="12.75" x14ac:dyDescent="0.2">
      <c r="A439" s="67"/>
      <c r="B439" s="67"/>
      <c r="C439" s="78"/>
      <c r="D439" s="78"/>
      <c r="G439" s="53"/>
      <c r="H439" s="53"/>
      <c r="I439" s="82"/>
      <c r="J439" s="81"/>
    </row>
    <row r="440" spans="1:10" s="24" customFormat="1" ht="12.75" x14ac:dyDescent="0.2">
      <c r="A440" s="67"/>
      <c r="B440" s="67"/>
      <c r="C440" s="78"/>
      <c r="D440" s="78"/>
      <c r="G440" s="53"/>
      <c r="H440" s="53"/>
      <c r="I440" s="82"/>
      <c r="J440" s="81"/>
    </row>
    <row r="441" spans="1:10" s="24" customFormat="1" ht="12.75" x14ac:dyDescent="0.2">
      <c r="A441" s="67"/>
      <c r="B441" s="67"/>
      <c r="C441" s="78"/>
      <c r="D441" s="78"/>
      <c r="G441" s="53"/>
      <c r="H441" s="53"/>
      <c r="I441" s="82"/>
      <c r="J441" s="81"/>
    </row>
    <row r="442" spans="1:10" s="24" customFormat="1" ht="12.75" x14ac:dyDescent="0.2">
      <c r="A442" s="67"/>
      <c r="B442" s="67"/>
      <c r="C442" s="78"/>
      <c r="D442" s="78"/>
      <c r="G442" s="53"/>
      <c r="H442" s="53"/>
      <c r="I442" s="82"/>
      <c r="J442" s="81"/>
    </row>
    <row r="443" spans="1:10" s="24" customFormat="1" ht="12.75" x14ac:dyDescent="0.2">
      <c r="A443" s="67"/>
      <c r="B443" s="67"/>
      <c r="C443" s="78"/>
      <c r="D443" s="78"/>
      <c r="G443" s="53"/>
      <c r="H443" s="53"/>
      <c r="I443" s="82"/>
      <c r="J443" s="81"/>
    </row>
    <row r="444" spans="1:10" s="24" customFormat="1" ht="12.75" x14ac:dyDescent="0.2">
      <c r="A444" s="67"/>
      <c r="B444" s="67"/>
      <c r="C444" s="78"/>
      <c r="D444" s="78"/>
      <c r="G444" s="53"/>
      <c r="H444" s="53"/>
      <c r="I444" s="82"/>
      <c r="J444" s="81"/>
    </row>
    <row r="445" spans="1:10" s="24" customFormat="1" ht="12.75" x14ac:dyDescent="0.2">
      <c r="A445" s="67"/>
      <c r="B445" s="67"/>
      <c r="C445" s="78"/>
      <c r="D445" s="78"/>
      <c r="G445" s="53"/>
      <c r="H445" s="53"/>
      <c r="I445" s="82"/>
      <c r="J445" s="81"/>
    </row>
    <row r="446" spans="1:10" s="24" customFormat="1" ht="12.75" x14ac:dyDescent="0.2">
      <c r="A446" s="67"/>
      <c r="B446" s="67"/>
      <c r="C446" s="78"/>
      <c r="D446" s="78"/>
      <c r="G446" s="53"/>
      <c r="H446" s="53"/>
      <c r="I446" s="82"/>
      <c r="J446" s="81"/>
    </row>
    <row r="447" spans="1:10" s="24" customFormat="1" ht="12.75" x14ac:dyDescent="0.2">
      <c r="A447" s="67"/>
      <c r="B447" s="67"/>
      <c r="C447" s="78"/>
      <c r="D447" s="78"/>
      <c r="G447" s="53"/>
      <c r="H447" s="53"/>
      <c r="I447" s="82"/>
      <c r="J447" s="81"/>
    </row>
    <row r="448" spans="1:10" s="24" customFormat="1" ht="12.75" x14ac:dyDescent="0.2">
      <c r="A448" s="67"/>
      <c r="B448" s="67"/>
      <c r="C448" s="78"/>
      <c r="D448" s="78"/>
      <c r="G448" s="53"/>
      <c r="H448" s="53"/>
      <c r="I448" s="82"/>
      <c r="J448" s="81"/>
    </row>
    <row r="449" spans="1:11" s="24" customFormat="1" ht="12.75" x14ac:dyDescent="0.2">
      <c r="A449" s="67"/>
      <c r="B449" s="67"/>
      <c r="C449" s="78"/>
      <c r="D449" s="78"/>
      <c r="G449" s="53"/>
      <c r="H449" s="53"/>
      <c r="I449" s="82"/>
      <c r="J449" s="81"/>
    </row>
    <row r="450" spans="1:11" s="24" customFormat="1" ht="12.75" x14ac:dyDescent="0.2">
      <c r="A450" s="67"/>
      <c r="B450" s="67"/>
      <c r="C450" s="78"/>
      <c r="D450" s="78"/>
      <c r="G450" s="53"/>
      <c r="H450" s="53"/>
      <c r="I450" s="82"/>
      <c r="J450" s="81"/>
    </row>
    <row r="451" spans="1:11" s="24" customFormat="1" ht="12.75" x14ac:dyDescent="0.2">
      <c r="A451" s="67"/>
      <c r="B451" s="67"/>
      <c r="C451" s="78"/>
      <c r="D451" s="78"/>
      <c r="G451" s="53"/>
      <c r="H451" s="53"/>
      <c r="I451" s="82"/>
      <c r="J451" s="81"/>
    </row>
    <row r="452" spans="1:11" s="24" customFormat="1" ht="12.75" x14ac:dyDescent="0.2">
      <c r="A452" s="67"/>
      <c r="B452" s="67"/>
      <c r="C452" s="78"/>
      <c r="D452" s="78"/>
      <c r="G452" s="53"/>
      <c r="H452" s="53"/>
      <c r="I452" s="82"/>
      <c r="J452" s="81"/>
    </row>
    <row r="453" spans="1:11" s="24" customFormat="1" ht="12.75" x14ac:dyDescent="0.2">
      <c r="A453" s="67"/>
      <c r="B453" s="67"/>
      <c r="C453" s="78"/>
      <c r="D453" s="78"/>
      <c r="G453" s="53"/>
      <c r="H453" s="53"/>
      <c r="I453" s="82"/>
      <c r="J453" s="81"/>
    </row>
    <row r="454" spans="1:11" s="24" customFormat="1" ht="12.75" x14ac:dyDescent="0.2">
      <c r="A454" s="67"/>
      <c r="B454" s="67"/>
      <c r="C454" s="78"/>
      <c r="D454" s="78"/>
      <c r="G454" s="53"/>
      <c r="H454" s="53"/>
      <c r="I454" s="82"/>
      <c r="J454" s="81"/>
    </row>
    <row r="455" spans="1:11" s="24" customFormat="1" ht="12.75" x14ac:dyDescent="0.2">
      <c r="A455" s="67"/>
      <c r="B455" s="67"/>
      <c r="C455" s="78"/>
      <c r="D455" s="78"/>
      <c r="G455" s="53"/>
      <c r="H455" s="53"/>
      <c r="I455" s="82"/>
      <c r="J455" s="81"/>
    </row>
    <row r="456" spans="1:11" s="24" customFormat="1" ht="12.75" x14ac:dyDescent="0.2">
      <c r="A456" s="67"/>
      <c r="B456" s="67"/>
      <c r="C456" s="78"/>
      <c r="D456" s="78"/>
      <c r="G456" s="53"/>
      <c r="H456" s="53"/>
      <c r="I456" s="82"/>
      <c r="J456" s="81"/>
    </row>
    <row r="457" spans="1:11" s="24" customFormat="1" ht="12.75" x14ac:dyDescent="0.2">
      <c r="A457" s="67"/>
      <c r="B457" s="67"/>
      <c r="C457" s="78"/>
      <c r="D457" s="78"/>
      <c r="G457" s="53"/>
      <c r="H457" s="53"/>
      <c r="I457" s="82"/>
      <c r="J457" s="81"/>
    </row>
    <row r="458" spans="1:11" x14ac:dyDescent="0.2">
      <c r="I458" s="82"/>
      <c r="J458" s="81"/>
      <c r="K458" s="24"/>
    </row>
  </sheetData>
  <sheetProtection password="ACA2" sheet="1" objects="1" scenarios="1" selectLockedCells="1" selectUnlockedCells="1"/>
  <mergeCells count="2">
    <mergeCell ref="A1:J1"/>
    <mergeCell ref="A2:J2"/>
  </mergeCells>
  <conditionalFormatting sqref="D3">
    <cfRule type="expression" dxfId="37" priority="1">
      <formula>""""""</formula>
    </cfRule>
    <cfRule type="cellIs" dxfId="36" priority="2" operator="equal">
      <formula>""</formula>
    </cfRule>
  </conditionalFormatting>
  <pageMargins left="0.7" right="0.7" top="0.75" bottom="0.75" header="0.3" footer="0.3"/>
  <pageSetup paperSize="17" scale="87" fitToHeight="10" orientation="landscape" r:id="rId1"/>
  <headerFooter>
    <oddFooter xml:space="preserve">&amp;C&amp;P of &amp;N
</oddFooter>
  </headerFooter>
  <rowBreaks count="1" manualBreakCount="1">
    <brk id="36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80"/>
  <sheetViews>
    <sheetView showGridLines="0" zoomScale="80" zoomScaleNormal="80" workbookViewId="0">
      <selection sqref="A1:I1"/>
    </sheetView>
  </sheetViews>
  <sheetFormatPr defaultRowHeight="15" x14ac:dyDescent="0.25"/>
  <cols>
    <col min="1" max="1" width="16.7109375" style="124" bestFit="1" customWidth="1"/>
    <col min="2" max="2" width="44.5703125" style="113" bestFit="1" customWidth="1"/>
    <col min="3" max="3" width="10.42578125" bestFit="1" customWidth="1"/>
    <col min="4" max="4" width="11" bestFit="1" customWidth="1"/>
    <col min="5" max="5" width="109.85546875" bestFit="1" customWidth="1"/>
    <col min="6" max="6" width="11" bestFit="1" customWidth="1"/>
    <col min="7" max="7" width="12.5703125" bestFit="1" customWidth="1"/>
    <col min="8" max="8" width="17.42578125" customWidth="1"/>
    <col min="9" max="9" width="22.85546875" customWidth="1"/>
  </cols>
  <sheetData>
    <row r="1" spans="1:10" ht="21" x14ac:dyDescent="0.25">
      <c r="A1" s="160" t="str">
        <f>Example!A1:J1</f>
        <v>PROJECT NAME (CIP xxxxxx-xxxxxx)</v>
      </c>
      <c r="B1" s="160"/>
      <c r="C1" s="160"/>
      <c r="D1" s="160"/>
      <c r="E1" s="160"/>
      <c r="F1" s="160"/>
      <c r="G1" s="160"/>
      <c r="H1" s="160"/>
      <c r="I1" s="160"/>
      <c r="J1" s="114"/>
    </row>
    <row r="3" spans="1:10" x14ac:dyDescent="0.25">
      <c r="A3" s="125" t="s">
        <v>400</v>
      </c>
      <c r="B3" s="117" t="s">
        <v>397</v>
      </c>
      <c r="C3" s="117" t="s">
        <v>404</v>
      </c>
      <c r="D3" s="117" t="s">
        <v>399</v>
      </c>
      <c r="E3" s="117" t="s">
        <v>1</v>
      </c>
      <c r="F3" s="117" t="s">
        <v>2</v>
      </c>
      <c r="G3" s="117" t="s">
        <v>3</v>
      </c>
      <c r="H3" s="117" t="s">
        <v>4</v>
      </c>
      <c r="I3" s="118" t="s">
        <v>406</v>
      </c>
    </row>
    <row r="4" spans="1:10" x14ac:dyDescent="0.25">
      <c r="A4" s="122">
        <v>1</v>
      </c>
      <c r="B4" s="119" t="s">
        <v>7</v>
      </c>
      <c r="C4" s="111">
        <v>1</v>
      </c>
      <c r="D4" s="111">
        <v>108.03</v>
      </c>
      <c r="E4" s="111" t="s">
        <v>8</v>
      </c>
      <c r="F4" s="111" t="s">
        <v>396</v>
      </c>
      <c r="G4" s="111">
        <v>1</v>
      </c>
      <c r="H4" s="115">
        <v>35000</v>
      </c>
      <c r="I4" s="149">
        <v>35000</v>
      </c>
    </row>
    <row r="5" spans="1:10" x14ac:dyDescent="0.25">
      <c r="A5" s="123"/>
      <c r="B5" s="153"/>
      <c r="C5" s="111">
        <v>2</v>
      </c>
      <c r="D5" s="111">
        <v>201</v>
      </c>
      <c r="E5" s="111" t="s">
        <v>11</v>
      </c>
      <c r="F5" s="111" t="s">
        <v>396</v>
      </c>
      <c r="G5" s="111">
        <v>1</v>
      </c>
      <c r="H5" s="115">
        <v>5000</v>
      </c>
      <c r="I5" s="149">
        <v>5000</v>
      </c>
    </row>
    <row r="6" spans="1:10" x14ac:dyDescent="0.25">
      <c r="A6" s="123"/>
      <c r="B6" s="153"/>
      <c r="C6" s="111">
        <v>3</v>
      </c>
      <c r="D6" s="111">
        <v>201</v>
      </c>
      <c r="E6" s="111" t="s">
        <v>12</v>
      </c>
      <c r="F6" s="111" t="s">
        <v>13</v>
      </c>
      <c r="G6" s="111">
        <v>1</v>
      </c>
      <c r="H6" s="115">
        <v>500</v>
      </c>
      <c r="I6" s="149">
        <v>500</v>
      </c>
    </row>
    <row r="7" spans="1:10" x14ac:dyDescent="0.25">
      <c r="A7" s="123"/>
      <c r="B7" s="153"/>
      <c r="C7" s="111">
        <v>4</v>
      </c>
      <c r="D7" s="111">
        <v>201</v>
      </c>
      <c r="E7" s="111" t="s">
        <v>14</v>
      </c>
      <c r="F7" s="111" t="s">
        <v>13</v>
      </c>
      <c r="G7" s="111">
        <v>1</v>
      </c>
      <c r="H7" s="115">
        <v>1000</v>
      </c>
      <c r="I7" s="149">
        <v>1000</v>
      </c>
    </row>
    <row r="8" spans="1:10" x14ac:dyDescent="0.25">
      <c r="A8" s="123"/>
      <c r="B8" s="153"/>
      <c r="C8" s="111">
        <v>5</v>
      </c>
      <c r="D8" s="111">
        <v>201</v>
      </c>
      <c r="E8" s="111" t="s">
        <v>15</v>
      </c>
      <c r="F8" s="111" t="s">
        <v>13</v>
      </c>
      <c r="G8" s="111">
        <v>1</v>
      </c>
      <c r="H8" s="115">
        <v>1500</v>
      </c>
      <c r="I8" s="149">
        <v>1500</v>
      </c>
    </row>
    <row r="9" spans="1:10" x14ac:dyDescent="0.25">
      <c r="A9" s="123"/>
      <c r="B9" s="153"/>
      <c r="C9" s="111">
        <v>6</v>
      </c>
      <c r="D9" s="111">
        <v>202</v>
      </c>
      <c r="E9" s="111" t="s">
        <v>16</v>
      </c>
      <c r="F9" s="111" t="s">
        <v>13</v>
      </c>
      <c r="G9" s="111">
        <v>1</v>
      </c>
      <c r="H9" s="115">
        <v>300</v>
      </c>
      <c r="I9" s="149">
        <v>300</v>
      </c>
    </row>
    <row r="10" spans="1:10" x14ac:dyDescent="0.25">
      <c r="A10" s="123"/>
      <c r="B10" s="153"/>
      <c r="C10" s="111">
        <v>7</v>
      </c>
      <c r="D10" s="111">
        <v>202</v>
      </c>
      <c r="E10" s="111" t="s">
        <v>17</v>
      </c>
      <c r="F10" s="111" t="s">
        <v>18</v>
      </c>
      <c r="G10" s="111">
        <v>562</v>
      </c>
      <c r="H10" s="115">
        <v>6</v>
      </c>
      <c r="I10" s="149">
        <v>3372</v>
      </c>
    </row>
    <row r="11" spans="1:10" x14ac:dyDescent="0.25">
      <c r="A11" s="123"/>
      <c r="B11" s="153"/>
      <c r="C11" s="111">
        <v>8</v>
      </c>
      <c r="D11" s="111">
        <v>202</v>
      </c>
      <c r="E11" s="111" t="s">
        <v>19</v>
      </c>
      <c r="F11" s="111" t="s">
        <v>18</v>
      </c>
      <c r="G11" s="111">
        <v>46</v>
      </c>
      <c r="H11" s="115">
        <v>25</v>
      </c>
      <c r="I11" s="149">
        <v>1150</v>
      </c>
    </row>
    <row r="12" spans="1:10" x14ac:dyDescent="0.25">
      <c r="A12" s="123"/>
      <c r="B12" s="153"/>
      <c r="C12" s="111">
        <v>9</v>
      </c>
      <c r="D12" s="111">
        <v>202</v>
      </c>
      <c r="E12" s="111" t="s">
        <v>20</v>
      </c>
      <c r="F12" s="111" t="s">
        <v>18</v>
      </c>
      <c r="G12" s="111">
        <v>1025</v>
      </c>
      <c r="H12" s="115">
        <v>25</v>
      </c>
      <c r="I12" s="149">
        <v>25625</v>
      </c>
    </row>
    <row r="13" spans="1:10" x14ac:dyDescent="0.25">
      <c r="A13" s="123"/>
      <c r="B13" s="153"/>
      <c r="C13" s="111">
        <v>10</v>
      </c>
      <c r="D13" s="111">
        <v>202</v>
      </c>
      <c r="E13" s="111" t="s">
        <v>21</v>
      </c>
      <c r="F13" s="111" t="s">
        <v>22</v>
      </c>
      <c r="G13" s="111">
        <v>2205</v>
      </c>
      <c r="H13" s="115">
        <v>24</v>
      </c>
      <c r="I13" s="149">
        <v>52920</v>
      </c>
    </row>
    <row r="14" spans="1:10" x14ac:dyDescent="0.25">
      <c r="A14" s="123"/>
      <c r="B14" s="153"/>
      <c r="C14" s="111">
        <v>11</v>
      </c>
      <c r="D14" s="111">
        <v>202</v>
      </c>
      <c r="E14" s="111" t="s">
        <v>23</v>
      </c>
      <c r="F14" s="111" t="s">
        <v>24</v>
      </c>
      <c r="G14" s="111">
        <v>3823</v>
      </c>
      <c r="H14" s="115">
        <v>3.5</v>
      </c>
      <c r="I14" s="149">
        <v>13380.5</v>
      </c>
    </row>
    <row r="15" spans="1:10" x14ac:dyDescent="0.25">
      <c r="A15" s="123"/>
      <c r="B15" s="153"/>
      <c r="C15" s="111">
        <v>12</v>
      </c>
      <c r="D15" s="111">
        <v>202</v>
      </c>
      <c r="E15" s="111" t="s">
        <v>25</v>
      </c>
      <c r="F15" s="111" t="s">
        <v>24</v>
      </c>
      <c r="G15" s="111">
        <v>8009</v>
      </c>
      <c r="H15" s="115">
        <v>5</v>
      </c>
      <c r="I15" s="149">
        <v>40045</v>
      </c>
    </row>
    <row r="16" spans="1:10" x14ac:dyDescent="0.25">
      <c r="A16" s="123"/>
      <c r="B16" s="153"/>
      <c r="C16" s="111">
        <v>13</v>
      </c>
      <c r="D16" s="111">
        <v>202</v>
      </c>
      <c r="E16" s="111" t="s">
        <v>26</v>
      </c>
      <c r="F16" s="111" t="s">
        <v>27</v>
      </c>
      <c r="G16" s="111">
        <v>115</v>
      </c>
      <c r="H16" s="115">
        <v>5</v>
      </c>
      <c r="I16" s="149">
        <v>575</v>
      </c>
    </row>
    <row r="17" spans="1:9" x14ac:dyDescent="0.25">
      <c r="A17" s="123"/>
      <c r="B17" s="153"/>
      <c r="C17" s="111">
        <v>14</v>
      </c>
      <c r="D17" s="111">
        <v>202</v>
      </c>
      <c r="E17" s="111" t="s">
        <v>28</v>
      </c>
      <c r="F17" s="111" t="s">
        <v>13</v>
      </c>
      <c r="G17" s="111">
        <v>2</v>
      </c>
      <c r="H17" s="115">
        <v>750</v>
      </c>
      <c r="I17" s="149">
        <v>1500</v>
      </c>
    </row>
    <row r="18" spans="1:9" x14ac:dyDescent="0.25">
      <c r="A18" s="123"/>
      <c r="B18" s="153"/>
      <c r="C18" s="111">
        <v>15</v>
      </c>
      <c r="D18" s="111">
        <v>202</v>
      </c>
      <c r="E18" s="111" t="s">
        <v>29</v>
      </c>
      <c r="F18" s="111" t="s">
        <v>396</v>
      </c>
      <c r="G18" s="111">
        <v>1</v>
      </c>
      <c r="H18" s="115">
        <v>5000</v>
      </c>
      <c r="I18" s="149">
        <v>5000</v>
      </c>
    </row>
    <row r="19" spans="1:9" x14ac:dyDescent="0.25">
      <c r="A19" s="123"/>
      <c r="B19" s="153"/>
      <c r="C19" s="111">
        <v>16</v>
      </c>
      <c r="D19" s="111">
        <v>202</v>
      </c>
      <c r="E19" s="111" t="s">
        <v>30</v>
      </c>
      <c r="F19" s="111" t="s">
        <v>13</v>
      </c>
      <c r="G19" s="111">
        <v>3</v>
      </c>
      <c r="H19" s="115">
        <v>1000</v>
      </c>
      <c r="I19" s="149">
        <v>3000</v>
      </c>
    </row>
    <row r="20" spans="1:9" x14ac:dyDescent="0.25">
      <c r="A20" s="123"/>
      <c r="B20" s="153"/>
      <c r="C20" s="111">
        <v>17</v>
      </c>
      <c r="D20" s="111">
        <v>202</v>
      </c>
      <c r="E20" s="111" t="s">
        <v>31</v>
      </c>
      <c r="F20" s="111" t="s">
        <v>32</v>
      </c>
      <c r="G20" s="111">
        <v>500</v>
      </c>
      <c r="H20" s="115">
        <v>100</v>
      </c>
      <c r="I20" s="149">
        <v>50000</v>
      </c>
    </row>
    <row r="21" spans="1:9" x14ac:dyDescent="0.25">
      <c r="A21" s="123"/>
      <c r="B21" s="153"/>
      <c r="C21" s="111">
        <v>18</v>
      </c>
      <c r="D21" s="111">
        <v>202</v>
      </c>
      <c r="E21" s="111" t="s">
        <v>33</v>
      </c>
      <c r="F21" s="111" t="s">
        <v>32</v>
      </c>
      <c r="G21" s="111">
        <v>500</v>
      </c>
      <c r="H21" s="115">
        <v>100</v>
      </c>
      <c r="I21" s="149">
        <v>50000</v>
      </c>
    </row>
    <row r="22" spans="1:9" x14ac:dyDescent="0.25">
      <c r="A22" s="123"/>
      <c r="B22" s="153"/>
      <c r="C22" s="111">
        <v>19</v>
      </c>
      <c r="D22" s="111">
        <v>202</v>
      </c>
      <c r="E22" s="111" t="s">
        <v>34</v>
      </c>
      <c r="F22" s="111" t="s">
        <v>13</v>
      </c>
      <c r="G22" s="111">
        <v>18</v>
      </c>
      <c r="H22" s="115">
        <v>950</v>
      </c>
      <c r="I22" s="149">
        <v>17100</v>
      </c>
    </row>
    <row r="23" spans="1:9" x14ac:dyDescent="0.25">
      <c r="A23" s="123"/>
      <c r="B23" s="153"/>
      <c r="C23" s="111">
        <v>20</v>
      </c>
      <c r="D23" s="111">
        <v>202</v>
      </c>
      <c r="E23" s="111" t="s">
        <v>35</v>
      </c>
      <c r="F23" s="111" t="s">
        <v>13</v>
      </c>
      <c r="G23" s="111">
        <v>3</v>
      </c>
      <c r="H23" s="115">
        <v>950</v>
      </c>
      <c r="I23" s="149">
        <v>2850</v>
      </c>
    </row>
    <row r="24" spans="1:9" x14ac:dyDescent="0.25">
      <c r="A24" s="123"/>
      <c r="B24" s="153"/>
      <c r="C24" s="111">
        <v>21</v>
      </c>
      <c r="D24" s="111">
        <v>202</v>
      </c>
      <c r="E24" s="111" t="s">
        <v>36</v>
      </c>
      <c r="F24" s="111" t="s">
        <v>13</v>
      </c>
      <c r="G24" s="111">
        <v>14</v>
      </c>
      <c r="H24" s="115">
        <v>600</v>
      </c>
      <c r="I24" s="149">
        <v>8400</v>
      </c>
    </row>
    <row r="25" spans="1:9" x14ac:dyDescent="0.25">
      <c r="A25" s="123"/>
      <c r="B25" s="153"/>
      <c r="C25" s="111">
        <v>22</v>
      </c>
      <c r="D25" s="111">
        <v>202</v>
      </c>
      <c r="E25" s="111" t="s">
        <v>37</v>
      </c>
      <c r="F25" s="111" t="s">
        <v>13</v>
      </c>
      <c r="G25" s="111">
        <v>8</v>
      </c>
      <c r="H25" s="115">
        <v>600</v>
      </c>
      <c r="I25" s="149">
        <v>4800</v>
      </c>
    </row>
    <row r="26" spans="1:9" x14ac:dyDescent="0.25">
      <c r="A26" s="123"/>
      <c r="B26" s="153"/>
      <c r="C26" s="111">
        <v>23</v>
      </c>
      <c r="D26" s="111">
        <v>202</v>
      </c>
      <c r="E26" s="111" t="s">
        <v>38</v>
      </c>
      <c r="F26" s="111" t="s">
        <v>13</v>
      </c>
      <c r="G26" s="111">
        <v>2</v>
      </c>
      <c r="H26" s="115">
        <v>3000</v>
      </c>
      <c r="I26" s="149">
        <v>6000</v>
      </c>
    </row>
    <row r="27" spans="1:9" x14ac:dyDescent="0.25">
      <c r="A27" s="123"/>
      <c r="B27" s="153"/>
      <c r="C27" s="111">
        <v>24</v>
      </c>
      <c r="D27" s="111">
        <v>202</v>
      </c>
      <c r="E27" s="111" t="s">
        <v>39</v>
      </c>
      <c r="F27" s="111" t="s">
        <v>13</v>
      </c>
      <c r="G27" s="111">
        <v>6</v>
      </c>
      <c r="H27" s="115">
        <v>600</v>
      </c>
      <c r="I27" s="149">
        <v>3600</v>
      </c>
    </row>
    <row r="28" spans="1:9" x14ac:dyDescent="0.25">
      <c r="A28" s="123"/>
      <c r="B28" s="153"/>
      <c r="C28" s="111">
        <v>25</v>
      </c>
      <c r="D28" s="111">
        <v>202</v>
      </c>
      <c r="E28" s="111" t="s">
        <v>40</v>
      </c>
      <c r="F28" s="111" t="s">
        <v>13</v>
      </c>
      <c r="G28" s="111">
        <v>2</v>
      </c>
      <c r="H28" s="115">
        <v>600</v>
      </c>
      <c r="I28" s="149">
        <v>1200</v>
      </c>
    </row>
    <row r="29" spans="1:9" x14ac:dyDescent="0.25">
      <c r="A29" s="123"/>
      <c r="B29" s="153"/>
      <c r="C29" s="111">
        <v>26</v>
      </c>
      <c r="D29" s="111">
        <v>202</v>
      </c>
      <c r="E29" s="111" t="s">
        <v>41</v>
      </c>
      <c r="F29" s="111" t="s">
        <v>13</v>
      </c>
      <c r="G29" s="111">
        <v>2</v>
      </c>
      <c r="H29" s="115">
        <v>3000</v>
      </c>
      <c r="I29" s="149">
        <v>6000</v>
      </c>
    </row>
    <row r="30" spans="1:9" x14ac:dyDescent="0.25">
      <c r="A30" s="123"/>
      <c r="B30" s="153"/>
      <c r="C30" s="111">
        <v>27</v>
      </c>
      <c r="D30" s="111">
        <v>202</v>
      </c>
      <c r="E30" s="111" t="s">
        <v>42</v>
      </c>
      <c r="F30" s="111" t="s">
        <v>18</v>
      </c>
      <c r="G30" s="111">
        <v>50</v>
      </c>
      <c r="H30" s="115">
        <v>500</v>
      </c>
      <c r="I30" s="149">
        <v>25000</v>
      </c>
    </row>
    <row r="31" spans="1:9" x14ac:dyDescent="0.25">
      <c r="A31" s="123"/>
      <c r="B31" s="153"/>
      <c r="C31" s="111">
        <v>28</v>
      </c>
      <c r="D31" s="111">
        <v>202</v>
      </c>
      <c r="E31" s="111" t="s">
        <v>43</v>
      </c>
      <c r="F31" s="111" t="s">
        <v>32</v>
      </c>
      <c r="G31" s="111">
        <v>5</v>
      </c>
      <c r="H31" s="115">
        <v>500</v>
      </c>
      <c r="I31" s="149">
        <v>2500</v>
      </c>
    </row>
    <row r="32" spans="1:9" ht="15.75" thickBot="1" x14ac:dyDescent="0.3">
      <c r="A32" s="123"/>
      <c r="B32" s="153"/>
      <c r="C32" s="111">
        <v>29</v>
      </c>
      <c r="D32" s="111">
        <v>202</v>
      </c>
      <c r="E32" s="111" t="s">
        <v>44</v>
      </c>
      <c r="F32" s="111" t="s">
        <v>18</v>
      </c>
      <c r="G32" s="111">
        <v>2762</v>
      </c>
      <c r="H32" s="115">
        <v>26</v>
      </c>
      <c r="I32" s="149">
        <v>71812</v>
      </c>
    </row>
    <row r="33" spans="1:9" ht="15.75" thickBot="1" x14ac:dyDescent="0.3">
      <c r="A33" s="123"/>
      <c r="B33" s="153"/>
      <c r="C33" s="111">
        <v>30</v>
      </c>
      <c r="D33" s="111">
        <v>202</v>
      </c>
      <c r="E33" s="111" t="s">
        <v>45</v>
      </c>
      <c r="F33" s="111" t="s">
        <v>18</v>
      </c>
      <c r="G33" s="111">
        <v>1397</v>
      </c>
      <c r="H33" s="115">
        <v>48</v>
      </c>
      <c r="I33" s="149">
        <v>67056</v>
      </c>
    </row>
    <row r="34" spans="1:9" x14ac:dyDescent="0.25">
      <c r="A34" s="123"/>
      <c r="B34" s="153"/>
      <c r="C34" s="111">
        <v>31</v>
      </c>
      <c r="D34" s="111">
        <v>202</v>
      </c>
      <c r="E34" s="111" t="s">
        <v>46</v>
      </c>
      <c r="F34" s="111" t="s">
        <v>18</v>
      </c>
      <c r="G34" s="111">
        <v>500</v>
      </c>
      <c r="H34" s="115">
        <v>35</v>
      </c>
      <c r="I34" s="149">
        <v>17500</v>
      </c>
    </row>
    <row r="35" spans="1:9" x14ac:dyDescent="0.25">
      <c r="A35" s="123"/>
      <c r="B35" s="153"/>
      <c r="C35" s="111">
        <v>32</v>
      </c>
      <c r="D35" s="111">
        <v>202</v>
      </c>
      <c r="E35" s="111" t="s">
        <v>47</v>
      </c>
      <c r="F35" s="111" t="s">
        <v>18</v>
      </c>
      <c r="G35" s="111">
        <v>308</v>
      </c>
      <c r="H35" s="115">
        <v>35</v>
      </c>
      <c r="I35" s="149">
        <v>10780</v>
      </c>
    </row>
    <row r="36" spans="1:9" x14ac:dyDescent="0.25">
      <c r="A36" s="123"/>
      <c r="B36" s="153"/>
      <c r="C36" s="111">
        <v>33</v>
      </c>
      <c r="D36" s="111">
        <v>202</v>
      </c>
      <c r="E36" s="111" t="s">
        <v>48</v>
      </c>
      <c r="F36" s="111" t="s">
        <v>18</v>
      </c>
      <c r="G36" s="111">
        <v>70</v>
      </c>
      <c r="H36" s="115">
        <v>35</v>
      </c>
      <c r="I36" s="149">
        <v>2450</v>
      </c>
    </row>
    <row r="37" spans="1:9" x14ac:dyDescent="0.25">
      <c r="A37" s="123"/>
      <c r="B37" s="153"/>
      <c r="C37" s="111">
        <v>34</v>
      </c>
      <c r="D37" s="111">
        <v>202</v>
      </c>
      <c r="E37" s="111" t="s">
        <v>49</v>
      </c>
      <c r="F37" s="111" t="s">
        <v>18</v>
      </c>
      <c r="G37" s="111">
        <v>678</v>
      </c>
      <c r="H37" s="115">
        <v>35</v>
      </c>
      <c r="I37" s="149">
        <v>23730</v>
      </c>
    </row>
    <row r="38" spans="1:9" x14ac:dyDescent="0.25">
      <c r="A38" s="123"/>
      <c r="B38" s="153"/>
      <c r="C38" s="111">
        <v>35</v>
      </c>
      <c r="D38" s="111">
        <v>202</v>
      </c>
      <c r="E38" s="111" t="s">
        <v>50</v>
      </c>
      <c r="F38" s="111" t="s">
        <v>18</v>
      </c>
      <c r="G38" s="111">
        <v>1890</v>
      </c>
      <c r="H38" s="115">
        <v>35</v>
      </c>
      <c r="I38" s="149">
        <v>66150</v>
      </c>
    </row>
    <row r="39" spans="1:9" x14ac:dyDescent="0.25">
      <c r="A39" s="123"/>
      <c r="B39" s="153"/>
      <c r="C39" s="111">
        <v>36</v>
      </c>
      <c r="D39" s="111">
        <v>202</v>
      </c>
      <c r="E39" s="111" t="s">
        <v>51</v>
      </c>
      <c r="F39" s="111" t="s">
        <v>13</v>
      </c>
      <c r="G39" s="111">
        <v>27</v>
      </c>
      <c r="H39" s="115">
        <v>400</v>
      </c>
      <c r="I39" s="149">
        <v>10800</v>
      </c>
    </row>
    <row r="40" spans="1:9" x14ac:dyDescent="0.25">
      <c r="A40" s="123"/>
      <c r="B40" s="153"/>
      <c r="C40" s="111">
        <v>37</v>
      </c>
      <c r="D40" s="111">
        <v>202</v>
      </c>
      <c r="E40" s="111" t="s">
        <v>52</v>
      </c>
      <c r="F40" s="111" t="s">
        <v>18</v>
      </c>
      <c r="G40" s="111">
        <v>70</v>
      </c>
      <c r="H40" s="115">
        <v>40</v>
      </c>
      <c r="I40" s="149">
        <v>2800</v>
      </c>
    </row>
    <row r="41" spans="1:9" x14ac:dyDescent="0.25">
      <c r="A41" s="123"/>
      <c r="B41" s="153"/>
      <c r="C41" s="111">
        <v>38</v>
      </c>
      <c r="D41" s="111">
        <v>202</v>
      </c>
      <c r="E41" s="111" t="s">
        <v>53</v>
      </c>
      <c r="F41" s="111" t="s">
        <v>18</v>
      </c>
      <c r="G41" s="111">
        <v>45</v>
      </c>
      <c r="H41" s="115">
        <v>40</v>
      </c>
      <c r="I41" s="149">
        <v>1800</v>
      </c>
    </row>
    <row r="42" spans="1:9" x14ac:dyDescent="0.25">
      <c r="A42" s="123"/>
      <c r="B42" s="153"/>
      <c r="C42" s="111">
        <v>39</v>
      </c>
      <c r="D42" s="111">
        <v>202</v>
      </c>
      <c r="E42" s="111" t="s">
        <v>54</v>
      </c>
      <c r="F42" s="111" t="s">
        <v>18</v>
      </c>
      <c r="G42" s="111">
        <v>100</v>
      </c>
      <c r="H42" s="115">
        <v>20</v>
      </c>
      <c r="I42" s="149">
        <v>2000</v>
      </c>
    </row>
    <row r="43" spans="1:9" x14ac:dyDescent="0.25">
      <c r="A43" s="123"/>
      <c r="B43" s="153"/>
      <c r="C43" s="111">
        <v>40</v>
      </c>
      <c r="D43" s="111">
        <v>202</v>
      </c>
      <c r="E43" s="111" t="s">
        <v>55</v>
      </c>
      <c r="F43" s="111" t="s">
        <v>18</v>
      </c>
      <c r="G43" s="111">
        <v>20</v>
      </c>
      <c r="H43" s="115">
        <v>20</v>
      </c>
      <c r="I43" s="149">
        <v>400</v>
      </c>
    </row>
    <row r="44" spans="1:9" x14ac:dyDescent="0.25">
      <c r="A44" s="123"/>
      <c r="B44" s="153"/>
      <c r="C44" s="111">
        <v>41</v>
      </c>
      <c r="D44" s="111">
        <v>202</v>
      </c>
      <c r="E44" s="111" t="s">
        <v>56</v>
      </c>
      <c r="F44" s="111" t="s">
        <v>18</v>
      </c>
      <c r="G44" s="111">
        <v>1126</v>
      </c>
      <c r="H44" s="115">
        <v>20</v>
      </c>
      <c r="I44" s="149">
        <v>22520</v>
      </c>
    </row>
    <row r="45" spans="1:9" x14ac:dyDescent="0.25">
      <c r="A45" s="123"/>
      <c r="B45" s="153"/>
      <c r="C45" s="111">
        <v>42</v>
      </c>
      <c r="D45" s="111">
        <v>202</v>
      </c>
      <c r="E45" s="111" t="s">
        <v>57</v>
      </c>
      <c r="F45" s="111" t="s">
        <v>18</v>
      </c>
      <c r="G45" s="111">
        <v>300</v>
      </c>
      <c r="H45" s="115">
        <v>20</v>
      </c>
      <c r="I45" s="149">
        <v>6000</v>
      </c>
    </row>
    <row r="46" spans="1:9" ht="15.75" thickBot="1" x14ac:dyDescent="0.3">
      <c r="A46" s="123"/>
      <c r="B46" s="153"/>
      <c r="C46" s="111">
        <v>43</v>
      </c>
      <c r="D46" s="111">
        <v>202</v>
      </c>
      <c r="E46" s="111" t="s">
        <v>58</v>
      </c>
      <c r="F46" s="111" t="s">
        <v>13</v>
      </c>
      <c r="G46" s="111">
        <v>1</v>
      </c>
      <c r="H46" s="115">
        <v>100</v>
      </c>
      <c r="I46" s="149">
        <v>100</v>
      </c>
    </row>
    <row r="47" spans="1:9" ht="15.75" thickBot="1" x14ac:dyDescent="0.3">
      <c r="A47" s="123"/>
      <c r="B47" s="153"/>
      <c r="C47" s="111">
        <v>44</v>
      </c>
      <c r="D47" s="111">
        <v>202</v>
      </c>
      <c r="E47" s="111" t="s">
        <v>59</v>
      </c>
      <c r="F47" s="111" t="s">
        <v>13</v>
      </c>
      <c r="G47" s="111">
        <v>4</v>
      </c>
      <c r="H47" s="115">
        <v>600</v>
      </c>
      <c r="I47" s="149">
        <v>2400</v>
      </c>
    </row>
    <row r="48" spans="1:9" x14ac:dyDescent="0.25">
      <c r="A48" s="123"/>
      <c r="B48" s="153"/>
      <c r="C48" s="111">
        <v>45</v>
      </c>
      <c r="D48" s="111">
        <v>202</v>
      </c>
      <c r="E48" s="111" t="s">
        <v>60</v>
      </c>
      <c r="F48" s="111" t="s">
        <v>13</v>
      </c>
      <c r="G48" s="111">
        <v>1</v>
      </c>
      <c r="H48" s="115">
        <v>1500</v>
      </c>
      <c r="I48" s="149">
        <v>1500</v>
      </c>
    </row>
    <row r="49" spans="1:9" x14ac:dyDescent="0.25">
      <c r="A49" s="123"/>
      <c r="B49" s="153"/>
      <c r="C49" s="111">
        <v>46</v>
      </c>
      <c r="D49" s="111">
        <v>202</v>
      </c>
      <c r="E49" s="111" t="s">
        <v>61</v>
      </c>
      <c r="F49" s="111" t="s">
        <v>13</v>
      </c>
      <c r="G49" s="111">
        <v>1</v>
      </c>
      <c r="H49" s="115">
        <v>1500</v>
      </c>
      <c r="I49" s="149">
        <v>1500</v>
      </c>
    </row>
    <row r="50" spans="1:9" x14ac:dyDescent="0.25">
      <c r="A50" s="123"/>
      <c r="B50" s="153"/>
      <c r="C50" s="111">
        <v>47</v>
      </c>
      <c r="D50" s="111">
        <v>202</v>
      </c>
      <c r="E50" s="111" t="s">
        <v>62</v>
      </c>
      <c r="F50" s="111" t="s">
        <v>13</v>
      </c>
      <c r="G50" s="111">
        <v>1</v>
      </c>
      <c r="H50" s="115">
        <v>5000</v>
      </c>
      <c r="I50" s="149">
        <v>5000</v>
      </c>
    </row>
    <row r="51" spans="1:9" x14ac:dyDescent="0.25">
      <c r="A51" s="123"/>
      <c r="B51" s="153"/>
      <c r="C51" s="111">
        <v>48</v>
      </c>
      <c r="D51" s="111">
        <v>202</v>
      </c>
      <c r="E51" s="111" t="s">
        <v>63</v>
      </c>
      <c r="F51" s="111" t="s">
        <v>13</v>
      </c>
      <c r="G51" s="111">
        <v>2</v>
      </c>
      <c r="H51" s="115">
        <v>3500</v>
      </c>
      <c r="I51" s="149">
        <v>7000</v>
      </c>
    </row>
    <row r="52" spans="1:9" x14ac:dyDescent="0.25">
      <c r="A52" s="123"/>
      <c r="B52" s="153"/>
      <c r="C52" s="111">
        <v>49</v>
      </c>
      <c r="D52" s="111">
        <v>202</v>
      </c>
      <c r="E52" s="111" t="s">
        <v>64</v>
      </c>
      <c r="F52" s="111" t="s">
        <v>13</v>
      </c>
      <c r="G52" s="111">
        <v>2</v>
      </c>
      <c r="H52" s="115">
        <v>600</v>
      </c>
      <c r="I52" s="149">
        <v>1200</v>
      </c>
    </row>
    <row r="53" spans="1:9" x14ac:dyDescent="0.25">
      <c r="A53" s="123"/>
      <c r="B53" s="153"/>
      <c r="C53" s="111">
        <v>50</v>
      </c>
      <c r="D53" s="111">
        <v>202</v>
      </c>
      <c r="E53" s="111" t="s">
        <v>65</v>
      </c>
      <c r="F53" s="111" t="s">
        <v>13</v>
      </c>
      <c r="G53" s="111">
        <v>1</v>
      </c>
      <c r="H53" s="115">
        <v>600</v>
      </c>
      <c r="I53" s="149">
        <v>600</v>
      </c>
    </row>
    <row r="54" spans="1:9" x14ac:dyDescent="0.25">
      <c r="A54" s="123"/>
      <c r="B54" s="153"/>
      <c r="C54" s="111">
        <v>51</v>
      </c>
      <c r="D54" s="111">
        <v>202</v>
      </c>
      <c r="E54" s="111" t="s">
        <v>66</v>
      </c>
      <c r="F54" s="111" t="s">
        <v>13</v>
      </c>
      <c r="G54" s="111">
        <v>10</v>
      </c>
      <c r="H54" s="115">
        <v>600</v>
      </c>
      <c r="I54" s="149">
        <v>6000</v>
      </c>
    </row>
    <row r="55" spans="1:9" x14ac:dyDescent="0.25">
      <c r="A55" s="123"/>
      <c r="B55" s="153"/>
      <c r="C55" s="111">
        <v>52</v>
      </c>
      <c r="D55" s="111">
        <v>202</v>
      </c>
      <c r="E55" s="111" t="s">
        <v>67</v>
      </c>
      <c r="F55" s="111" t="s">
        <v>13</v>
      </c>
      <c r="G55" s="111">
        <v>2</v>
      </c>
      <c r="H55" s="115">
        <v>600</v>
      </c>
      <c r="I55" s="149">
        <v>1200</v>
      </c>
    </row>
    <row r="56" spans="1:9" x14ac:dyDescent="0.25">
      <c r="A56" s="123"/>
      <c r="B56" s="153"/>
      <c r="C56" s="111">
        <v>53</v>
      </c>
      <c r="D56" s="111">
        <v>202</v>
      </c>
      <c r="E56" s="111" t="s">
        <v>68</v>
      </c>
      <c r="F56" s="111" t="s">
        <v>13</v>
      </c>
      <c r="G56" s="111">
        <v>2</v>
      </c>
      <c r="H56" s="115">
        <v>2000</v>
      </c>
      <c r="I56" s="149">
        <v>4000</v>
      </c>
    </row>
    <row r="57" spans="1:9" x14ac:dyDescent="0.25">
      <c r="A57" s="123"/>
      <c r="B57" s="153"/>
      <c r="C57" s="111">
        <v>54</v>
      </c>
      <c r="D57" s="111">
        <v>202</v>
      </c>
      <c r="E57" s="111" t="s">
        <v>69</v>
      </c>
      <c r="F57" s="111" t="s">
        <v>13</v>
      </c>
      <c r="G57" s="111">
        <v>15</v>
      </c>
      <c r="H57" s="115">
        <v>250</v>
      </c>
      <c r="I57" s="149">
        <v>3750</v>
      </c>
    </row>
    <row r="58" spans="1:9" x14ac:dyDescent="0.25">
      <c r="A58" s="123"/>
      <c r="B58" s="153"/>
      <c r="C58" s="111">
        <v>55</v>
      </c>
      <c r="D58" s="111">
        <v>202</v>
      </c>
      <c r="E58" s="111" t="s">
        <v>70</v>
      </c>
      <c r="F58" s="111" t="s">
        <v>13</v>
      </c>
      <c r="G58" s="111">
        <v>11</v>
      </c>
      <c r="H58" s="115">
        <v>300</v>
      </c>
      <c r="I58" s="149">
        <v>3300</v>
      </c>
    </row>
    <row r="59" spans="1:9" x14ac:dyDescent="0.25">
      <c r="A59" s="123"/>
      <c r="B59" s="153"/>
      <c r="C59" s="111">
        <v>56</v>
      </c>
      <c r="D59" s="111">
        <v>202</v>
      </c>
      <c r="E59" s="111" t="s">
        <v>71</v>
      </c>
      <c r="F59" s="111" t="s">
        <v>18</v>
      </c>
      <c r="G59" s="111">
        <v>336</v>
      </c>
      <c r="H59" s="115">
        <v>20</v>
      </c>
      <c r="I59" s="149">
        <v>6720</v>
      </c>
    </row>
    <row r="60" spans="1:9" x14ac:dyDescent="0.25">
      <c r="A60" s="123"/>
      <c r="B60" s="153"/>
      <c r="C60" s="111">
        <v>57</v>
      </c>
      <c r="D60" s="111">
        <v>202</v>
      </c>
      <c r="E60" s="111" t="s">
        <v>72</v>
      </c>
      <c r="F60" s="111" t="s">
        <v>18</v>
      </c>
      <c r="G60" s="111">
        <v>110</v>
      </c>
      <c r="H60" s="115">
        <v>20</v>
      </c>
      <c r="I60" s="149">
        <v>2200</v>
      </c>
    </row>
    <row r="61" spans="1:9" x14ac:dyDescent="0.25">
      <c r="A61" s="123"/>
      <c r="B61" s="153"/>
      <c r="C61" s="111">
        <v>58</v>
      </c>
      <c r="D61" s="111">
        <v>202</v>
      </c>
      <c r="E61" s="111" t="s">
        <v>73</v>
      </c>
      <c r="F61" s="111" t="s">
        <v>18</v>
      </c>
      <c r="G61" s="111">
        <v>160</v>
      </c>
      <c r="H61" s="115">
        <v>25</v>
      </c>
      <c r="I61" s="149">
        <v>4000</v>
      </c>
    </row>
    <row r="62" spans="1:9" x14ac:dyDescent="0.25">
      <c r="A62" s="123"/>
      <c r="B62" s="153"/>
      <c r="C62" s="111">
        <v>59</v>
      </c>
      <c r="D62" s="111">
        <v>203</v>
      </c>
      <c r="E62" s="111" t="s">
        <v>74</v>
      </c>
      <c r="F62" s="111" t="s">
        <v>32</v>
      </c>
      <c r="G62" s="111">
        <v>10331</v>
      </c>
      <c r="H62" s="115">
        <v>21</v>
      </c>
      <c r="I62" s="149">
        <v>216951</v>
      </c>
    </row>
    <row r="63" spans="1:9" x14ac:dyDescent="0.25">
      <c r="A63" s="123"/>
      <c r="B63" s="153"/>
      <c r="C63" s="111">
        <v>60</v>
      </c>
      <c r="D63" s="111">
        <v>203</v>
      </c>
      <c r="E63" s="111" t="s">
        <v>75</v>
      </c>
      <c r="F63" s="111" t="s">
        <v>32</v>
      </c>
      <c r="G63" s="111">
        <v>579</v>
      </c>
      <c r="H63" s="115">
        <v>20</v>
      </c>
      <c r="I63" s="149">
        <v>11580</v>
      </c>
    </row>
    <row r="64" spans="1:9" x14ac:dyDescent="0.25">
      <c r="A64" s="123"/>
      <c r="B64" s="153"/>
      <c r="C64" s="111">
        <v>61</v>
      </c>
      <c r="D64" s="111">
        <v>203</v>
      </c>
      <c r="E64" s="111" t="s">
        <v>76</v>
      </c>
      <c r="F64" s="111" t="s">
        <v>32</v>
      </c>
      <c r="G64" s="111">
        <v>650</v>
      </c>
      <c r="H64" s="115">
        <v>40</v>
      </c>
      <c r="I64" s="149">
        <v>26000</v>
      </c>
    </row>
    <row r="65" spans="1:9" ht="15.75" thickBot="1" x14ac:dyDescent="0.3">
      <c r="A65" s="123"/>
      <c r="B65" s="153"/>
      <c r="C65" s="111">
        <v>62</v>
      </c>
      <c r="D65" s="111">
        <v>606</v>
      </c>
      <c r="E65" s="111" t="s">
        <v>77</v>
      </c>
      <c r="F65" s="111" t="s">
        <v>18</v>
      </c>
      <c r="G65" s="111">
        <v>175</v>
      </c>
      <c r="H65" s="115">
        <v>25</v>
      </c>
      <c r="I65" s="149">
        <v>4375</v>
      </c>
    </row>
    <row r="66" spans="1:9" ht="15.75" thickBot="1" x14ac:dyDescent="0.3">
      <c r="A66" s="123"/>
      <c r="B66" s="153"/>
      <c r="C66" s="111">
        <v>63</v>
      </c>
      <c r="D66" s="111">
        <v>204</v>
      </c>
      <c r="E66" s="111" t="s">
        <v>78</v>
      </c>
      <c r="F66" s="111" t="s">
        <v>79</v>
      </c>
      <c r="G66" s="111">
        <v>12</v>
      </c>
      <c r="H66" s="115">
        <v>200</v>
      </c>
      <c r="I66" s="149">
        <v>2400</v>
      </c>
    </row>
    <row r="67" spans="1:9" x14ac:dyDescent="0.25">
      <c r="A67" s="123"/>
      <c r="B67" s="153"/>
      <c r="C67" s="111">
        <v>64</v>
      </c>
      <c r="D67" s="111">
        <v>204</v>
      </c>
      <c r="E67" s="111" t="s">
        <v>80</v>
      </c>
      <c r="F67" s="111" t="s">
        <v>22</v>
      </c>
      <c r="G67" s="111">
        <v>12564</v>
      </c>
      <c r="H67" s="115">
        <v>3</v>
      </c>
      <c r="I67" s="149">
        <v>37692</v>
      </c>
    </row>
    <row r="68" spans="1:9" x14ac:dyDescent="0.25">
      <c r="A68" s="123"/>
      <c r="B68" s="153"/>
      <c r="C68" s="111">
        <v>65</v>
      </c>
      <c r="D68" s="111">
        <v>606</v>
      </c>
      <c r="E68" s="111" t="s">
        <v>81</v>
      </c>
      <c r="F68" s="111" t="s">
        <v>13</v>
      </c>
      <c r="G68" s="111">
        <v>4</v>
      </c>
      <c r="H68" s="115">
        <v>2200</v>
      </c>
      <c r="I68" s="149">
        <v>8800</v>
      </c>
    </row>
    <row r="69" spans="1:9" x14ac:dyDescent="0.25">
      <c r="A69" s="123"/>
      <c r="B69" s="153"/>
      <c r="C69" s="111">
        <v>66</v>
      </c>
      <c r="D69" s="111">
        <v>607</v>
      </c>
      <c r="E69" s="111" t="s">
        <v>82</v>
      </c>
      <c r="F69" s="111" t="s">
        <v>18</v>
      </c>
      <c r="G69" s="111">
        <v>21</v>
      </c>
      <c r="H69" s="115">
        <v>35</v>
      </c>
      <c r="I69" s="149">
        <v>735</v>
      </c>
    </row>
    <row r="70" spans="1:9" x14ac:dyDescent="0.25">
      <c r="A70" s="123"/>
      <c r="B70" s="153"/>
      <c r="C70" s="111">
        <v>67</v>
      </c>
      <c r="D70" s="111">
        <v>608</v>
      </c>
      <c r="E70" s="111" t="s">
        <v>83</v>
      </c>
      <c r="F70" s="111" t="s">
        <v>18</v>
      </c>
      <c r="G70" s="111">
        <v>78</v>
      </c>
      <c r="H70" s="115">
        <v>50</v>
      </c>
      <c r="I70" s="149">
        <v>3900</v>
      </c>
    </row>
    <row r="71" spans="1:9" x14ac:dyDescent="0.25">
      <c r="A71" s="123"/>
      <c r="B71" s="153"/>
      <c r="C71" s="111">
        <v>68</v>
      </c>
      <c r="D71" s="111">
        <v>608</v>
      </c>
      <c r="E71" s="111" t="s">
        <v>84</v>
      </c>
      <c r="F71" s="111" t="s">
        <v>24</v>
      </c>
      <c r="G71" s="111">
        <v>15857</v>
      </c>
      <c r="H71" s="115">
        <v>4</v>
      </c>
      <c r="I71" s="149">
        <v>63428</v>
      </c>
    </row>
    <row r="72" spans="1:9" x14ac:dyDescent="0.25">
      <c r="A72" s="123"/>
      <c r="B72" s="153"/>
      <c r="C72" s="111">
        <v>69</v>
      </c>
      <c r="D72" s="111">
        <v>608</v>
      </c>
      <c r="E72" s="111" t="s">
        <v>85</v>
      </c>
      <c r="F72" s="111" t="s">
        <v>24</v>
      </c>
      <c r="G72" s="111">
        <v>6414</v>
      </c>
      <c r="H72" s="115">
        <v>6.5</v>
      </c>
      <c r="I72" s="149">
        <v>41691</v>
      </c>
    </row>
    <row r="73" spans="1:9" x14ac:dyDescent="0.25">
      <c r="A73" s="123"/>
      <c r="B73" s="153"/>
      <c r="C73" s="111">
        <v>70</v>
      </c>
      <c r="D73" s="111">
        <v>608</v>
      </c>
      <c r="E73" s="111" t="s">
        <v>86</v>
      </c>
      <c r="F73" s="111" t="s">
        <v>13</v>
      </c>
      <c r="G73" s="111">
        <v>42</v>
      </c>
      <c r="H73" s="115">
        <v>2000</v>
      </c>
      <c r="I73" s="149">
        <v>84000</v>
      </c>
    </row>
    <row r="74" spans="1:9" x14ac:dyDescent="0.25">
      <c r="A74" s="123"/>
      <c r="B74" s="153"/>
      <c r="C74" s="111">
        <v>71</v>
      </c>
      <c r="D74" s="111">
        <v>623</v>
      </c>
      <c r="E74" s="111" t="s">
        <v>87</v>
      </c>
      <c r="F74" s="111" t="s">
        <v>396</v>
      </c>
      <c r="G74" s="111">
        <v>1</v>
      </c>
      <c r="H74" s="115">
        <v>130000</v>
      </c>
      <c r="I74" s="149">
        <v>130000</v>
      </c>
    </row>
    <row r="75" spans="1:9" x14ac:dyDescent="0.25">
      <c r="A75" s="123"/>
      <c r="B75" s="153"/>
      <c r="C75" s="111">
        <v>72</v>
      </c>
      <c r="D75" s="111">
        <v>624</v>
      </c>
      <c r="E75" s="111" t="s">
        <v>88</v>
      </c>
      <c r="F75" s="111" t="s">
        <v>396</v>
      </c>
      <c r="G75" s="111">
        <v>1</v>
      </c>
      <c r="H75" s="115">
        <v>470000</v>
      </c>
      <c r="I75" s="149">
        <v>470000</v>
      </c>
    </row>
    <row r="76" spans="1:9" x14ac:dyDescent="0.25">
      <c r="A76" s="123"/>
      <c r="B76" s="153"/>
      <c r="C76" s="111">
        <v>73</v>
      </c>
      <c r="D76" s="111">
        <v>636</v>
      </c>
      <c r="E76" s="111" t="s">
        <v>89</v>
      </c>
      <c r="F76" s="111" t="s">
        <v>32</v>
      </c>
      <c r="G76" s="111">
        <v>1000</v>
      </c>
      <c r="H76" s="115">
        <v>80</v>
      </c>
      <c r="I76" s="149">
        <v>80000</v>
      </c>
    </row>
    <row r="77" spans="1:9" x14ac:dyDescent="0.25">
      <c r="A77" s="123"/>
      <c r="B77" s="153"/>
      <c r="C77" s="111">
        <v>74</v>
      </c>
      <c r="D77" s="111" t="s">
        <v>90</v>
      </c>
      <c r="E77" s="111" t="s">
        <v>91</v>
      </c>
      <c r="F77" s="111" t="s">
        <v>13</v>
      </c>
      <c r="G77" s="111">
        <v>36</v>
      </c>
      <c r="H77" s="115">
        <v>350</v>
      </c>
      <c r="I77" s="149">
        <v>12600</v>
      </c>
    </row>
    <row r="78" spans="1:9" x14ac:dyDescent="0.25">
      <c r="A78" s="123"/>
      <c r="B78" s="153"/>
      <c r="C78" s="111">
        <v>75</v>
      </c>
      <c r="D78" s="111" t="s">
        <v>92</v>
      </c>
      <c r="E78" s="111" t="s">
        <v>93</v>
      </c>
      <c r="F78" s="111" t="s">
        <v>9</v>
      </c>
      <c r="G78" s="111">
        <v>1</v>
      </c>
      <c r="H78" s="115">
        <v>4000</v>
      </c>
      <c r="I78" s="149">
        <v>4000</v>
      </c>
    </row>
    <row r="79" spans="1:9" x14ac:dyDescent="0.25">
      <c r="A79" s="123"/>
      <c r="B79" s="153"/>
      <c r="C79" s="111">
        <v>76</v>
      </c>
      <c r="D79" s="111" t="s">
        <v>92</v>
      </c>
      <c r="E79" s="111" t="s">
        <v>94</v>
      </c>
      <c r="F79" s="111" t="s">
        <v>22</v>
      </c>
      <c r="G79" s="111">
        <v>1900</v>
      </c>
      <c r="H79" s="115">
        <v>8</v>
      </c>
      <c r="I79" s="149">
        <v>15200</v>
      </c>
    </row>
    <row r="80" spans="1:9" x14ac:dyDescent="0.25">
      <c r="A80" s="123"/>
      <c r="B80" s="153"/>
      <c r="C80" s="111">
        <v>77</v>
      </c>
      <c r="D80" s="111" t="s">
        <v>92</v>
      </c>
      <c r="E80" s="111" t="s">
        <v>95</v>
      </c>
      <c r="F80" s="111" t="s">
        <v>22</v>
      </c>
      <c r="G80" s="111">
        <v>2205</v>
      </c>
      <c r="H80" s="115">
        <v>30</v>
      </c>
      <c r="I80" s="149">
        <v>66150</v>
      </c>
    </row>
    <row r="81" spans="1:9" x14ac:dyDescent="0.25">
      <c r="A81" s="123"/>
      <c r="B81" s="153"/>
      <c r="C81" s="111">
        <v>78</v>
      </c>
      <c r="D81" s="111" t="s">
        <v>92</v>
      </c>
      <c r="E81" s="111" t="s">
        <v>96</v>
      </c>
      <c r="F81" s="111" t="s">
        <v>24</v>
      </c>
      <c r="G81" s="111">
        <v>74</v>
      </c>
      <c r="H81" s="115">
        <v>25</v>
      </c>
      <c r="I81" s="149">
        <v>1850</v>
      </c>
    </row>
    <row r="82" spans="1:9" x14ac:dyDescent="0.25">
      <c r="A82" s="123"/>
      <c r="B82" s="153"/>
      <c r="C82" s="111">
        <v>79</v>
      </c>
      <c r="D82" s="111" t="s">
        <v>92</v>
      </c>
      <c r="E82" s="111" t="s">
        <v>97</v>
      </c>
      <c r="F82" s="111" t="s">
        <v>32</v>
      </c>
      <c r="G82" s="111">
        <v>1000</v>
      </c>
      <c r="H82" s="115">
        <v>30</v>
      </c>
      <c r="I82" s="149">
        <v>30000</v>
      </c>
    </row>
    <row r="83" spans="1:9" x14ac:dyDescent="0.25">
      <c r="A83" s="123"/>
      <c r="B83" s="153"/>
      <c r="C83" s="111">
        <v>80</v>
      </c>
      <c r="D83" s="111" t="s">
        <v>92</v>
      </c>
      <c r="E83" s="111" t="s">
        <v>98</v>
      </c>
      <c r="F83" s="111" t="s">
        <v>13</v>
      </c>
      <c r="G83" s="111">
        <v>10</v>
      </c>
      <c r="H83" s="115">
        <v>800</v>
      </c>
      <c r="I83" s="149">
        <v>8000</v>
      </c>
    </row>
    <row r="84" spans="1:9" x14ac:dyDescent="0.25">
      <c r="A84" s="123"/>
      <c r="B84" s="153"/>
      <c r="C84" s="111">
        <v>81</v>
      </c>
      <c r="D84" s="111" t="s">
        <v>92</v>
      </c>
      <c r="E84" s="111" t="s">
        <v>99</v>
      </c>
      <c r="F84" s="111" t="s">
        <v>32</v>
      </c>
      <c r="G84" s="111">
        <v>250</v>
      </c>
      <c r="H84" s="115">
        <v>120</v>
      </c>
      <c r="I84" s="149">
        <v>30000</v>
      </c>
    </row>
    <row r="85" spans="1:9" x14ac:dyDescent="0.25">
      <c r="A85" s="123"/>
      <c r="B85" s="153"/>
      <c r="C85" s="111">
        <v>82</v>
      </c>
      <c r="D85" s="111" t="s">
        <v>92</v>
      </c>
      <c r="E85" s="111" t="s">
        <v>100</v>
      </c>
      <c r="F85" s="111" t="s">
        <v>13</v>
      </c>
      <c r="G85" s="111">
        <v>25</v>
      </c>
      <c r="H85" s="115">
        <v>300</v>
      </c>
      <c r="I85" s="149">
        <v>7500</v>
      </c>
    </row>
    <row r="86" spans="1:9" ht="15.75" thickBot="1" x14ac:dyDescent="0.3">
      <c r="A86" s="123"/>
      <c r="B86" s="153"/>
      <c r="C86" s="111">
        <v>83</v>
      </c>
      <c r="D86" s="111" t="s">
        <v>92</v>
      </c>
      <c r="E86" s="111" t="s">
        <v>101</v>
      </c>
      <c r="F86" s="111" t="s">
        <v>13</v>
      </c>
      <c r="G86" s="111">
        <v>4</v>
      </c>
      <c r="H86" s="115">
        <v>750</v>
      </c>
      <c r="I86" s="149">
        <v>3000</v>
      </c>
    </row>
    <row r="87" spans="1:9" ht="15.75" thickBot="1" x14ac:dyDescent="0.3">
      <c r="A87" s="123"/>
      <c r="B87" s="120" t="s">
        <v>468</v>
      </c>
      <c r="C87" s="121"/>
      <c r="D87" s="121"/>
      <c r="E87" s="121"/>
      <c r="F87" s="121"/>
      <c r="G87" s="121"/>
      <c r="H87" s="126"/>
      <c r="I87" s="127">
        <v>2083437.5</v>
      </c>
    </row>
    <row r="88" spans="1:9" x14ac:dyDescent="0.25">
      <c r="A88" s="122">
        <v>2</v>
      </c>
      <c r="B88" s="119" t="s">
        <v>102</v>
      </c>
      <c r="C88" s="111">
        <v>84</v>
      </c>
      <c r="D88" s="111">
        <v>252</v>
      </c>
      <c r="E88" s="111" t="s">
        <v>103</v>
      </c>
      <c r="F88" s="111" t="s">
        <v>32</v>
      </c>
      <c r="G88" s="111">
        <v>426</v>
      </c>
      <c r="H88" s="115">
        <v>300</v>
      </c>
      <c r="I88" s="116">
        <v>127800</v>
      </c>
    </row>
    <row r="89" spans="1:9" x14ac:dyDescent="0.25">
      <c r="A89" s="123"/>
      <c r="B89" s="153"/>
      <c r="C89" s="111">
        <v>85</v>
      </c>
      <c r="D89" s="111">
        <v>252</v>
      </c>
      <c r="E89" s="111" t="s">
        <v>104</v>
      </c>
      <c r="F89" s="111" t="s">
        <v>32</v>
      </c>
      <c r="G89" s="111">
        <v>77</v>
      </c>
      <c r="H89" s="115">
        <v>300</v>
      </c>
      <c r="I89" s="116">
        <v>23100</v>
      </c>
    </row>
    <row r="90" spans="1:9" x14ac:dyDescent="0.25">
      <c r="A90" s="123"/>
      <c r="B90" s="153"/>
      <c r="C90" s="111">
        <v>86</v>
      </c>
      <c r="D90" s="111">
        <v>252</v>
      </c>
      <c r="E90" s="111" t="s">
        <v>105</v>
      </c>
      <c r="F90" s="111" t="s">
        <v>32</v>
      </c>
      <c r="G90" s="111">
        <v>36</v>
      </c>
      <c r="H90" s="115">
        <v>265</v>
      </c>
      <c r="I90" s="116">
        <v>9540</v>
      </c>
    </row>
    <row r="91" spans="1:9" x14ac:dyDescent="0.25">
      <c r="A91" s="123"/>
      <c r="B91" s="153"/>
      <c r="C91" s="111">
        <v>87</v>
      </c>
      <c r="D91" s="111">
        <v>252</v>
      </c>
      <c r="E91" s="111" t="s">
        <v>106</v>
      </c>
      <c r="F91" s="111" t="s">
        <v>32</v>
      </c>
      <c r="G91" s="111">
        <v>616</v>
      </c>
      <c r="H91" s="115">
        <v>300</v>
      </c>
      <c r="I91" s="116">
        <v>184800</v>
      </c>
    </row>
    <row r="92" spans="1:9" x14ac:dyDescent="0.25">
      <c r="A92" s="123"/>
      <c r="B92" s="153"/>
      <c r="C92" s="111">
        <v>88</v>
      </c>
      <c r="D92" s="111">
        <v>252</v>
      </c>
      <c r="E92" s="111" t="s">
        <v>107</v>
      </c>
      <c r="F92" s="111" t="s">
        <v>32</v>
      </c>
      <c r="G92" s="111">
        <v>198</v>
      </c>
      <c r="H92" s="115">
        <v>350</v>
      </c>
      <c r="I92" s="116">
        <v>69300</v>
      </c>
    </row>
    <row r="93" spans="1:9" x14ac:dyDescent="0.25">
      <c r="A93" s="123"/>
      <c r="B93" s="153"/>
      <c r="C93" s="111">
        <v>89</v>
      </c>
      <c r="D93" s="111">
        <v>254</v>
      </c>
      <c r="E93" s="111" t="s">
        <v>108</v>
      </c>
      <c r="F93" s="111" t="s">
        <v>22</v>
      </c>
      <c r="G93" s="111">
        <v>9364</v>
      </c>
      <c r="H93" s="115">
        <v>5.5</v>
      </c>
      <c r="I93" s="116">
        <v>51502</v>
      </c>
    </row>
    <row r="94" spans="1:9" x14ac:dyDescent="0.25">
      <c r="A94" s="123"/>
      <c r="B94" s="153"/>
      <c r="C94" s="111">
        <v>90</v>
      </c>
      <c r="D94" s="111">
        <v>301</v>
      </c>
      <c r="E94" s="111" t="s">
        <v>109</v>
      </c>
      <c r="F94" s="111" t="s">
        <v>110</v>
      </c>
      <c r="G94" s="111">
        <v>90</v>
      </c>
      <c r="H94" s="115">
        <v>95</v>
      </c>
      <c r="I94" s="116">
        <v>8550</v>
      </c>
    </row>
    <row r="95" spans="1:9" x14ac:dyDescent="0.25">
      <c r="A95" s="123"/>
      <c r="B95" s="153"/>
      <c r="C95" s="111">
        <v>91</v>
      </c>
      <c r="D95" s="111">
        <v>304</v>
      </c>
      <c r="E95" s="111" t="s">
        <v>111</v>
      </c>
      <c r="F95" s="111" t="s">
        <v>32</v>
      </c>
      <c r="G95" s="111">
        <v>2094</v>
      </c>
      <c r="H95" s="115">
        <v>43</v>
      </c>
      <c r="I95" s="116">
        <v>90042</v>
      </c>
    </row>
    <row r="96" spans="1:9" x14ac:dyDescent="0.25">
      <c r="A96" s="123"/>
      <c r="B96" s="153"/>
      <c r="C96" s="111">
        <v>92</v>
      </c>
      <c r="D96" s="111">
        <v>304</v>
      </c>
      <c r="E96" s="111" t="s">
        <v>112</v>
      </c>
      <c r="F96" s="111" t="s">
        <v>32</v>
      </c>
      <c r="G96" s="111">
        <v>49</v>
      </c>
      <c r="H96" s="115">
        <v>43</v>
      </c>
      <c r="I96" s="116">
        <v>2107</v>
      </c>
    </row>
    <row r="97" spans="1:9" x14ac:dyDescent="0.25">
      <c r="A97" s="123"/>
      <c r="B97" s="153"/>
      <c r="C97" s="111">
        <v>93</v>
      </c>
      <c r="D97" s="111" t="s">
        <v>92</v>
      </c>
      <c r="E97" s="111" t="s">
        <v>113</v>
      </c>
      <c r="F97" s="111" t="s">
        <v>22</v>
      </c>
      <c r="G97" s="111">
        <v>10513</v>
      </c>
      <c r="H97" s="115">
        <v>30</v>
      </c>
      <c r="I97" s="116">
        <v>315390</v>
      </c>
    </row>
    <row r="98" spans="1:9" x14ac:dyDescent="0.25">
      <c r="A98" s="123"/>
      <c r="B98" s="153"/>
      <c r="C98" s="111">
        <v>94</v>
      </c>
      <c r="D98" s="111">
        <v>404</v>
      </c>
      <c r="E98" s="111" t="s">
        <v>114</v>
      </c>
      <c r="F98" s="111" t="s">
        <v>115</v>
      </c>
      <c r="G98" s="111">
        <v>251</v>
      </c>
      <c r="H98" s="115">
        <v>120</v>
      </c>
      <c r="I98" s="116">
        <v>30120</v>
      </c>
    </row>
    <row r="99" spans="1:9" x14ac:dyDescent="0.25">
      <c r="A99" s="123"/>
      <c r="B99" s="153"/>
      <c r="C99" s="111">
        <v>95</v>
      </c>
      <c r="D99" s="111">
        <v>407</v>
      </c>
      <c r="E99" s="111" t="s">
        <v>116</v>
      </c>
      <c r="F99" s="111" t="s">
        <v>117</v>
      </c>
      <c r="G99" s="111">
        <v>1374</v>
      </c>
      <c r="H99" s="115">
        <v>4</v>
      </c>
      <c r="I99" s="116">
        <v>5496</v>
      </c>
    </row>
    <row r="100" spans="1:9" x14ac:dyDescent="0.25">
      <c r="A100" s="123"/>
      <c r="B100" s="153"/>
      <c r="C100" s="111">
        <v>96</v>
      </c>
      <c r="D100" s="111">
        <v>407</v>
      </c>
      <c r="E100" s="111" t="s">
        <v>118</v>
      </c>
      <c r="F100" s="111" t="s">
        <v>117</v>
      </c>
      <c r="G100" s="111">
        <v>1967</v>
      </c>
      <c r="H100" s="115">
        <v>4</v>
      </c>
      <c r="I100" s="116">
        <v>7868</v>
      </c>
    </row>
    <row r="101" spans="1:9" x14ac:dyDescent="0.25">
      <c r="A101" s="123"/>
      <c r="B101" s="153"/>
      <c r="C101" s="111">
        <v>97</v>
      </c>
      <c r="D101" s="111">
        <v>407</v>
      </c>
      <c r="E101" s="111" t="s">
        <v>119</v>
      </c>
      <c r="F101" s="111" t="s">
        <v>117</v>
      </c>
      <c r="G101" s="111">
        <v>421</v>
      </c>
      <c r="H101" s="115">
        <v>4</v>
      </c>
      <c r="I101" s="116">
        <v>1684</v>
      </c>
    </row>
    <row r="102" spans="1:9" x14ac:dyDescent="0.25">
      <c r="A102" s="123"/>
      <c r="B102" s="153"/>
      <c r="C102" s="111">
        <v>98</v>
      </c>
      <c r="D102" s="111">
        <v>408</v>
      </c>
      <c r="E102" s="111" t="s">
        <v>120</v>
      </c>
      <c r="F102" s="111" t="s">
        <v>22</v>
      </c>
      <c r="G102" s="111">
        <v>1804</v>
      </c>
      <c r="H102" s="115">
        <v>4</v>
      </c>
      <c r="I102" s="116">
        <v>7216</v>
      </c>
    </row>
    <row r="103" spans="1:9" x14ac:dyDescent="0.25">
      <c r="A103" s="123"/>
      <c r="B103" s="153"/>
      <c r="C103" s="111">
        <v>99</v>
      </c>
      <c r="D103" s="111">
        <v>408</v>
      </c>
      <c r="E103" s="111" t="s">
        <v>121</v>
      </c>
      <c r="F103" s="111" t="s">
        <v>22</v>
      </c>
      <c r="G103" s="111">
        <v>219</v>
      </c>
      <c r="H103" s="115">
        <v>4</v>
      </c>
      <c r="I103" s="116">
        <v>876</v>
      </c>
    </row>
    <row r="104" spans="1:9" x14ac:dyDescent="0.25">
      <c r="A104" s="123"/>
      <c r="B104" s="153"/>
      <c r="C104" s="111">
        <v>100</v>
      </c>
      <c r="D104" s="111">
        <v>409</v>
      </c>
      <c r="E104" s="111" t="s">
        <v>122</v>
      </c>
      <c r="F104" s="111" t="s">
        <v>117</v>
      </c>
      <c r="G104" s="111">
        <v>66</v>
      </c>
      <c r="H104" s="115">
        <v>3</v>
      </c>
      <c r="I104" s="116">
        <v>198</v>
      </c>
    </row>
    <row r="105" spans="1:9" x14ac:dyDescent="0.25">
      <c r="A105" s="123"/>
      <c r="B105" s="153"/>
      <c r="C105" s="111">
        <v>101</v>
      </c>
      <c r="D105" s="111">
        <v>409</v>
      </c>
      <c r="E105" s="111" t="s">
        <v>123</v>
      </c>
      <c r="F105" s="111" t="s">
        <v>115</v>
      </c>
      <c r="G105" s="111">
        <v>4</v>
      </c>
      <c r="H105" s="115">
        <v>100</v>
      </c>
      <c r="I105" s="116">
        <v>400</v>
      </c>
    </row>
    <row r="106" spans="1:9" x14ac:dyDescent="0.25">
      <c r="A106" s="123"/>
      <c r="B106" s="153"/>
      <c r="C106" s="111">
        <v>102</v>
      </c>
      <c r="D106" s="111">
        <v>413</v>
      </c>
      <c r="E106" s="111" t="s">
        <v>124</v>
      </c>
      <c r="F106" s="111" t="s">
        <v>18</v>
      </c>
      <c r="G106" s="111">
        <v>3097</v>
      </c>
      <c r="H106" s="115">
        <v>6</v>
      </c>
      <c r="I106" s="116">
        <v>18582</v>
      </c>
    </row>
    <row r="107" spans="1:9" x14ac:dyDescent="0.25">
      <c r="A107" s="123"/>
      <c r="B107" s="153"/>
      <c r="C107" s="111">
        <v>103</v>
      </c>
      <c r="D107" s="111">
        <v>416</v>
      </c>
      <c r="E107" s="111" t="s">
        <v>125</v>
      </c>
      <c r="F107" s="111" t="s">
        <v>115</v>
      </c>
      <c r="G107" s="111">
        <v>1808</v>
      </c>
      <c r="H107" s="115">
        <v>110</v>
      </c>
      <c r="I107" s="116">
        <v>198880</v>
      </c>
    </row>
    <row r="108" spans="1:9" x14ac:dyDescent="0.25">
      <c r="A108" s="123"/>
      <c r="B108" s="153"/>
      <c r="C108" s="111">
        <v>104</v>
      </c>
      <c r="D108" s="111">
        <v>416</v>
      </c>
      <c r="E108" s="111" t="s">
        <v>126</v>
      </c>
      <c r="F108" s="111" t="s">
        <v>115</v>
      </c>
      <c r="G108" s="111">
        <v>897</v>
      </c>
      <c r="H108" s="115">
        <v>105</v>
      </c>
      <c r="I108" s="116">
        <v>94185</v>
      </c>
    </row>
    <row r="109" spans="1:9" x14ac:dyDescent="0.25">
      <c r="A109" s="123"/>
      <c r="B109" s="153"/>
      <c r="C109" s="111">
        <v>105</v>
      </c>
      <c r="D109" s="111">
        <v>452</v>
      </c>
      <c r="E109" s="111" t="s">
        <v>127</v>
      </c>
      <c r="F109" s="111" t="s">
        <v>22</v>
      </c>
      <c r="G109" s="111">
        <v>280</v>
      </c>
      <c r="H109" s="115">
        <v>50</v>
      </c>
      <c r="I109" s="116">
        <v>14000</v>
      </c>
    </row>
    <row r="110" spans="1:9" x14ac:dyDescent="0.25">
      <c r="A110" s="123"/>
      <c r="B110" s="153"/>
      <c r="C110" s="111">
        <v>106</v>
      </c>
      <c r="D110" s="111">
        <v>452</v>
      </c>
      <c r="E110" s="111" t="s">
        <v>128</v>
      </c>
      <c r="F110" s="111" t="s">
        <v>22</v>
      </c>
      <c r="G110" s="111">
        <v>1339</v>
      </c>
      <c r="H110" s="115">
        <v>60</v>
      </c>
      <c r="I110" s="116">
        <v>80340</v>
      </c>
    </row>
    <row r="111" spans="1:9" x14ac:dyDescent="0.25">
      <c r="A111" s="123"/>
      <c r="B111" s="153"/>
      <c r="C111" s="111">
        <v>107</v>
      </c>
      <c r="D111" s="111">
        <v>609</v>
      </c>
      <c r="E111" s="111" t="s">
        <v>129</v>
      </c>
      <c r="F111" s="111" t="s">
        <v>18</v>
      </c>
      <c r="G111" s="111">
        <v>915</v>
      </c>
      <c r="H111" s="115">
        <v>20</v>
      </c>
      <c r="I111" s="116">
        <v>18300</v>
      </c>
    </row>
    <row r="112" spans="1:9" x14ac:dyDescent="0.25">
      <c r="A112" s="123"/>
      <c r="B112" s="153"/>
      <c r="C112" s="111">
        <v>108</v>
      </c>
      <c r="D112" s="111">
        <v>609</v>
      </c>
      <c r="E112" s="111" t="s">
        <v>130</v>
      </c>
      <c r="F112" s="111" t="s">
        <v>18</v>
      </c>
      <c r="G112" s="111">
        <v>5371</v>
      </c>
      <c r="H112" s="115">
        <v>16</v>
      </c>
      <c r="I112" s="116">
        <v>85936</v>
      </c>
    </row>
    <row r="113" spans="1:9" x14ac:dyDescent="0.25">
      <c r="A113" s="123"/>
      <c r="B113" s="153"/>
      <c r="C113" s="111">
        <v>109</v>
      </c>
      <c r="D113" s="111">
        <v>617</v>
      </c>
      <c r="E113" s="111" t="s">
        <v>131</v>
      </c>
      <c r="F113" s="111" t="s">
        <v>22</v>
      </c>
      <c r="G113" s="111">
        <v>66</v>
      </c>
      <c r="H113" s="115">
        <v>27</v>
      </c>
      <c r="I113" s="116">
        <v>1782</v>
      </c>
    </row>
    <row r="114" spans="1:9" x14ac:dyDescent="0.25">
      <c r="A114" s="123"/>
      <c r="B114" s="153"/>
      <c r="C114" s="111">
        <v>110</v>
      </c>
      <c r="D114" s="111" t="s">
        <v>92</v>
      </c>
      <c r="E114" s="111" t="s">
        <v>132</v>
      </c>
      <c r="F114" s="111" t="s">
        <v>18</v>
      </c>
      <c r="G114" s="111">
        <v>46</v>
      </c>
      <c r="H114" s="115">
        <v>50</v>
      </c>
      <c r="I114" s="116">
        <v>2300</v>
      </c>
    </row>
    <row r="115" spans="1:9" ht="15.75" thickBot="1" x14ac:dyDescent="0.3">
      <c r="A115" s="123"/>
      <c r="B115" s="153"/>
      <c r="C115" s="111">
        <v>111</v>
      </c>
      <c r="D115" s="111" t="s">
        <v>92</v>
      </c>
      <c r="E115" s="111" t="s">
        <v>133</v>
      </c>
      <c r="F115" s="111" t="s">
        <v>24</v>
      </c>
      <c r="G115" s="111">
        <v>2204</v>
      </c>
      <c r="H115" s="115">
        <v>5</v>
      </c>
      <c r="I115" s="116">
        <v>11020</v>
      </c>
    </row>
    <row r="116" spans="1:9" ht="15.75" thickBot="1" x14ac:dyDescent="0.3">
      <c r="A116" s="123"/>
      <c r="B116" s="120" t="s">
        <v>469</v>
      </c>
      <c r="C116" s="121"/>
      <c r="D116" s="121"/>
      <c r="E116" s="121"/>
      <c r="F116" s="121"/>
      <c r="G116" s="121"/>
      <c r="H116" s="126"/>
      <c r="I116" s="127">
        <v>1461314</v>
      </c>
    </row>
    <row r="117" spans="1:9" x14ac:dyDescent="0.25">
      <c r="A117" s="122">
        <v>3</v>
      </c>
      <c r="B117" s="119" t="s">
        <v>134</v>
      </c>
      <c r="C117" s="111">
        <v>112</v>
      </c>
      <c r="D117" s="111">
        <v>410</v>
      </c>
      <c r="E117" s="111" t="s">
        <v>135</v>
      </c>
      <c r="F117" s="111" t="s">
        <v>32</v>
      </c>
      <c r="G117" s="111">
        <v>100</v>
      </c>
      <c r="H117" s="115">
        <v>45</v>
      </c>
      <c r="I117" s="116">
        <v>4500</v>
      </c>
    </row>
    <row r="118" spans="1:9" x14ac:dyDescent="0.25">
      <c r="A118" s="123"/>
      <c r="B118" s="153"/>
      <c r="C118" s="111">
        <v>113</v>
      </c>
      <c r="D118" s="111">
        <v>614</v>
      </c>
      <c r="E118" s="111" t="s">
        <v>136</v>
      </c>
      <c r="F118" s="111" t="s">
        <v>396</v>
      </c>
      <c r="G118" s="111">
        <v>1</v>
      </c>
      <c r="H118" s="115">
        <v>150000</v>
      </c>
      <c r="I118" s="116">
        <v>150000</v>
      </c>
    </row>
    <row r="119" spans="1:9" x14ac:dyDescent="0.25">
      <c r="A119" s="123"/>
      <c r="B119" s="153"/>
      <c r="C119" s="111">
        <v>114</v>
      </c>
      <c r="D119" s="111">
        <v>614</v>
      </c>
      <c r="E119" s="111" t="s">
        <v>137</v>
      </c>
      <c r="F119" s="111" t="s">
        <v>396</v>
      </c>
      <c r="G119" s="111">
        <v>1</v>
      </c>
      <c r="H119" s="115">
        <v>10000</v>
      </c>
      <c r="I119" s="116">
        <v>10000</v>
      </c>
    </row>
    <row r="120" spans="1:9" x14ac:dyDescent="0.25">
      <c r="A120" s="123"/>
      <c r="B120" s="153"/>
      <c r="C120" s="111">
        <v>115</v>
      </c>
      <c r="D120" s="111">
        <v>614</v>
      </c>
      <c r="E120" s="111" t="s">
        <v>138</v>
      </c>
      <c r="F120" s="111" t="s">
        <v>139</v>
      </c>
      <c r="G120" s="111">
        <v>4</v>
      </c>
      <c r="H120" s="115">
        <v>10000</v>
      </c>
      <c r="I120" s="116">
        <v>40000</v>
      </c>
    </row>
    <row r="121" spans="1:9" x14ac:dyDescent="0.25">
      <c r="A121" s="123"/>
      <c r="B121" s="153"/>
      <c r="C121" s="111">
        <v>116</v>
      </c>
      <c r="D121" s="111">
        <v>614</v>
      </c>
      <c r="E121" s="111" t="s">
        <v>140</v>
      </c>
      <c r="F121" s="111" t="s">
        <v>141</v>
      </c>
      <c r="G121" s="111">
        <v>0.8</v>
      </c>
      <c r="H121" s="115">
        <v>3500</v>
      </c>
      <c r="I121" s="116">
        <v>2800</v>
      </c>
    </row>
    <row r="122" spans="1:9" x14ac:dyDescent="0.25">
      <c r="A122" s="123"/>
      <c r="B122" s="153"/>
      <c r="C122" s="111">
        <v>117</v>
      </c>
      <c r="D122" s="111">
        <v>614</v>
      </c>
      <c r="E122" s="111" t="s">
        <v>142</v>
      </c>
      <c r="F122" s="111" t="s">
        <v>18</v>
      </c>
      <c r="G122" s="111">
        <v>1200</v>
      </c>
      <c r="H122" s="115">
        <v>1.5</v>
      </c>
      <c r="I122" s="116">
        <v>1800</v>
      </c>
    </row>
    <row r="123" spans="1:9" x14ac:dyDescent="0.25">
      <c r="A123" s="123"/>
      <c r="B123" s="153"/>
      <c r="C123" s="111">
        <v>118</v>
      </c>
      <c r="D123" s="111">
        <v>614</v>
      </c>
      <c r="E123" s="111" t="s">
        <v>143</v>
      </c>
      <c r="F123" s="111" t="s">
        <v>141</v>
      </c>
      <c r="G123" s="111">
        <v>0.3</v>
      </c>
      <c r="H123" s="115">
        <v>2000</v>
      </c>
      <c r="I123" s="116">
        <v>600</v>
      </c>
    </row>
    <row r="124" spans="1:9" x14ac:dyDescent="0.25">
      <c r="A124" s="123"/>
      <c r="B124" s="153"/>
      <c r="C124" s="111">
        <v>119</v>
      </c>
      <c r="D124" s="111">
        <v>614</v>
      </c>
      <c r="E124" s="111" t="s">
        <v>144</v>
      </c>
      <c r="F124" s="111" t="s">
        <v>18</v>
      </c>
      <c r="G124" s="111">
        <v>150</v>
      </c>
      <c r="H124" s="115">
        <v>4</v>
      </c>
      <c r="I124" s="116">
        <v>600</v>
      </c>
    </row>
    <row r="125" spans="1:9" x14ac:dyDescent="0.25">
      <c r="A125" s="123"/>
      <c r="B125" s="153"/>
      <c r="C125" s="111">
        <v>120</v>
      </c>
      <c r="D125" s="111">
        <v>614</v>
      </c>
      <c r="E125" s="111" t="s">
        <v>145</v>
      </c>
      <c r="F125" s="111" t="s">
        <v>18</v>
      </c>
      <c r="G125" s="111">
        <v>1100</v>
      </c>
      <c r="H125" s="115">
        <v>2</v>
      </c>
      <c r="I125" s="116">
        <v>2200</v>
      </c>
    </row>
    <row r="126" spans="1:9" x14ac:dyDescent="0.25">
      <c r="A126" s="123"/>
      <c r="B126" s="153"/>
      <c r="C126" s="111">
        <v>121</v>
      </c>
      <c r="D126" s="111">
        <v>614</v>
      </c>
      <c r="E126" s="111" t="s">
        <v>146</v>
      </c>
      <c r="F126" s="111" t="s">
        <v>32</v>
      </c>
      <c r="G126" s="111">
        <v>15</v>
      </c>
      <c r="H126" s="115">
        <v>200</v>
      </c>
      <c r="I126" s="116">
        <v>3000</v>
      </c>
    </row>
    <row r="127" spans="1:9" x14ac:dyDescent="0.25">
      <c r="A127" s="123"/>
      <c r="B127" s="153"/>
      <c r="C127" s="111">
        <v>122</v>
      </c>
      <c r="D127" s="111">
        <v>614</v>
      </c>
      <c r="E127" s="111" t="s">
        <v>147</v>
      </c>
      <c r="F127" s="111" t="s">
        <v>79</v>
      </c>
      <c r="G127" s="111">
        <v>100</v>
      </c>
      <c r="H127" s="115">
        <v>60</v>
      </c>
      <c r="I127" s="116">
        <v>6000</v>
      </c>
    </row>
    <row r="128" spans="1:9" x14ac:dyDescent="0.25">
      <c r="A128" s="123"/>
      <c r="B128" s="153"/>
      <c r="C128" s="111">
        <v>123</v>
      </c>
      <c r="D128" s="111">
        <v>614</v>
      </c>
      <c r="E128" s="111" t="s">
        <v>148</v>
      </c>
      <c r="F128" s="111" t="s">
        <v>79</v>
      </c>
      <c r="G128" s="111">
        <v>100</v>
      </c>
      <c r="H128" s="115">
        <v>50</v>
      </c>
      <c r="I128" s="116">
        <v>5000</v>
      </c>
    </row>
    <row r="129" spans="1:9" ht="15.75" thickBot="1" x14ac:dyDescent="0.3">
      <c r="A129" s="123"/>
      <c r="B129" s="153"/>
      <c r="C129" s="111">
        <v>124</v>
      </c>
      <c r="D129" s="111">
        <v>616</v>
      </c>
      <c r="E129" s="111" t="s">
        <v>149</v>
      </c>
      <c r="F129" s="111" t="s">
        <v>396</v>
      </c>
      <c r="G129" s="111">
        <v>1</v>
      </c>
      <c r="H129" s="115">
        <v>10000</v>
      </c>
      <c r="I129" s="116">
        <v>10000</v>
      </c>
    </row>
    <row r="130" spans="1:9" ht="15.75" thickBot="1" x14ac:dyDescent="0.3">
      <c r="A130" s="123"/>
      <c r="B130" s="120" t="s">
        <v>470</v>
      </c>
      <c r="C130" s="121"/>
      <c r="D130" s="121"/>
      <c r="E130" s="121"/>
      <c r="F130" s="121"/>
      <c r="G130" s="121"/>
      <c r="H130" s="126"/>
      <c r="I130" s="127">
        <v>236500</v>
      </c>
    </row>
    <row r="131" spans="1:9" x14ac:dyDescent="0.25">
      <c r="A131" s="122">
        <v>4</v>
      </c>
      <c r="B131" s="119" t="s">
        <v>150</v>
      </c>
      <c r="C131" s="111">
        <v>125</v>
      </c>
      <c r="D131" s="111">
        <v>207</v>
      </c>
      <c r="E131" s="111" t="s">
        <v>151</v>
      </c>
      <c r="F131" s="111" t="s">
        <v>18</v>
      </c>
      <c r="G131" s="111">
        <v>3575</v>
      </c>
      <c r="H131" s="115">
        <v>3.5</v>
      </c>
      <c r="I131" s="116">
        <v>12512.5</v>
      </c>
    </row>
    <row r="132" spans="1:9" x14ac:dyDescent="0.25">
      <c r="A132" s="123"/>
      <c r="B132" s="153"/>
      <c r="C132" s="111">
        <v>126</v>
      </c>
      <c r="D132" s="111">
        <v>207</v>
      </c>
      <c r="E132" s="111" t="s">
        <v>152</v>
      </c>
      <c r="F132" s="111" t="s">
        <v>13</v>
      </c>
      <c r="G132" s="111">
        <v>8</v>
      </c>
      <c r="H132" s="115">
        <v>110</v>
      </c>
      <c r="I132" s="116">
        <v>880</v>
      </c>
    </row>
    <row r="133" spans="1:9" x14ac:dyDescent="0.25">
      <c r="A133" s="123"/>
      <c r="B133" s="153"/>
      <c r="C133" s="111">
        <v>127</v>
      </c>
      <c r="D133" s="111">
        <v>207</v>
      </c>
      <c r="E133" s="111" t="s">
        <v>153</v>
      </c>
      <c r="F133" s="111" t="s">
        <v>13</v>
      </c>
      <c r="G133" s="111">
        <v>76</v>
      </c>
      <c r="H133" s="115">
        <v>110</v>
      </c>
      <c r="I133" s="116">
        <v>8360</v>
      </c>
    </row>
    <row r="134" spans="1:9" x14ac:dyDescent="0.25">
      <c r="A134" s="123"/>
      <c r="B134" s="153"/>
      <c r="C134" s="111">
        <v>128</v>
      </c>
      <c r="D134" s="111">
        <v>207</v>
      </c>
      <c r="E134" s="111" t="s">
        <v>154</v>
      </c>
      <c r="F134" s="111" t="s">
        <v>13</v>
      </c>
      <c r="G134" s="111">
        <v>31</v>
      </c>
      <c r="H134" s="115">
        <v>110</v>
      </c>
      <c r="I134" s="116">
        <v>3410</v>
      </c>
    </row>
    <row r="135" spans="1:9" x14ac:dyDescent="0.25">
      <c r="A135" s="123"/>
      <c r="B135" s="153"/>
      <c r="C135" s="111">
        <v>129</v>
      </c>
      <c r="D135" s="111">
        <v>207</v>
      </c>
      <c r="E135" s="111" t="s">
        <v>155</v>
      </c>
      <c r="F135" s="111" t="s">
        <v>13</v>
      </c>
      <c r="G135" s="111">
        <v>36</v>
      </c>
      <c r="H135" s="115">
        <v>110</v>
      </c>
      <c r="I135" s="116">
        <v>3960</v>
      </c>
    </row>
    <row r="136" spans="1:9" x14ac:dyDescent="0.25">
      <c r="A136" s="123"/>
      <c r="B136" s="153"/>
      <c r="C136" s="111">
        <v>130</v>
      </c>
      <c r="D136" s="111">
        <v>207</v>
      </c>
      <c r="E136" s="111" t="s">
        <v>156</v>
      </c>
      <c r="F136" s="111" t="s">
        <v>13</v>
      </c>
      <c r="G136" s="111">
        <v>11</v>
      </c>
      <c r="H136" s="115">
        <v>500</v>
      </c>
      <c r="I136" s="116">
        <v>5500</v>
      </c>
    </row>
    <row r="137" spans="1:9" x14ac:dyDescent="0.25">
      <c r="A137" s="123"/>
      <c r="B137" s="153"/>
      <c r="C137" s="111">
        <v>131</v>
      </c>
      <c r="D137" s="111">
        <v>207</v>
      </c>
      <c r="E137" s="111" t="s">
        <v>157</v>
      </c>
      <c r="F137" s="111" t="s">
        <v>13</v>
      </c>
      <c r="G137" s="111">
        <v>1</v>
      </c>
      <c r="H137" s="115">
        <v>2500</v>
      </c>
      <c r="I137" s="116">
        <v>2500</v>
      </c>
    </row>
    <row r="138" spans="1:9" x14ac:dyDescent="0.25">
      <c r="A138" s="123"/>
      <c r="B138" s="153"/>
      <c r="C138" s="111">
        <v>132</v>
      </c>
      <c r="D138" s="111">
        <v>207</v>
      </c>
      <c r="E138" s="111" t="s">
        <v>158</v>
      </c>
      <c r="F138" s="111" t="s">
        <v>13</v>
      </c>
      <c r="G138" s="111">
        <v>1</v>
      </c>
      <c r="H138" s="115">
        <v>1000</v>
      </c>
      <c r="I138" s="116">
        <v>1000</v>
      </c>
    </row>
    <row r="139" spans="1:9" x14ac:dyDescent="0.25">
      <c r="A139" s="123"/>
      <c r="B139" s="153"/>
      <c r="C139" s="111">
        <v>133</v>
      </c>
      <c r="D139" s="111">
        <v>207</v>
      </c>
      <c r="E139" s="111" t="s">
        <v>159</v>
      </c>
      <c r="F139" s="111" t="s">
        <v>396</v>
      </c>
      <c r="G139" s="111">
        <v>1</v>
      </c>
      <c r="H139" s="115">
        <v>3000</v>
      </c>
      <c r="I139" s="116">
        <v>3000</v>
      </c>
    </row>
    <row r="140" spans="1:9" ht="15.75" thickBot="1" x14ac:dyDescent="0.3">
      <c r="A140" s="123"/>
      <c r="B140" s="153"/>
      <c r="C140" s="111">
        <v>134</v>
      </c>
      <c r="D140" s="111">
        <v>207</v>
      </c>
      <c r="E140" s="111" t="s">
        <v>160</v>
      </c>
      <c r="F140" s="111" t="s">
        <v>22</v>
      </c>
      <c r="G140" s="111">
        <v>7000</v>
      </c>
      <c r="H140" s="115">
        <v>1.5</v>
      </c>
      <c r="I140" s="116">
        <v>10500</v>
      </c>
    </row>
    <row r="141" spans="1:9" ht="15.75" thickBot="1" x14ac:dyDescent="0.3">
      <c r="A141" s="123"/>
      <c r="B141" s="153"/>
      <c r="C141" s="111">
        <v>135</v>
      </c>
      <c r="D141" s="111">
        <v>653</v>
      </c>
      <c r="E141" s="111" t="s">
        <v>161</v>
      </c>
      <c r="F141" s="111" t="s">
        <v>32</v>
      </c>
      <c r="G141" s="111">
        <v>498</v>
      </c>
      <c r="H141" s="115">
        <v>55</v>
      </c>
      <c r="I141" s="116">
        <v>27390</v>
      </c>
    </row>
    <row r="142" spans="1:9" x14ac:dyDescent="0.25">
      <c r="A142" s="123"/>
      <c r="B142" s="153"/>
      <c r="C142" s="111">
        <v>136</v>
      </c>
      <c r="D142" s="111">
        <v>659</v>
      </c>
      <c r="E142" s="111" t="s">
        <v>162</v>
      </c>
      <c r="F142" s="111" t="s">
        <v>110</v>
      </c>
      <c r="G142" s="111">
        <v>1</v>
      </c>
      <c r="H142" s="115">
        <v>1000</v>
      </c>
      <c r="I142" s="116">
        <v>1000</v>
      </c>
    </row>
    <row r="143" spans="1:9" x14ac:dyDescent="0.25">
      <c r="A143" s="123"/>
      <c r="B143" s="153"/>
      <c r="C143" s="111">
        <v>137</v>
      </c>
      <c r="D143" s="111">
        <v>659</v>
      </c>
      <c r="E143" s="111" t="s">
        <v>164</v>
      </c>
      <c r="F143" s="111" t="s">
        <v>22</v>
      </c>
      <c r="G143" s="111">
        <v>1000</v>
      </c>
      <c r="H143" s="115">
        <v>3.5</v>
      </c>
      <c r="I143" s="116">
        <v>3500</v>
      </c>
    </row>
    <row r="144" spans="1:9" x14ac:dyDescent="0.25">
      <c r="A144" s="123"/>
      <c r="B144" s="153"/>
      <c r="C144" s="111">
        <v>138</v>
      </c>
      <c r="D144" s="111">
        <v>659</v>
      </c>
      <c r="E144" s="111" t="s">
        <v>165</v>
      </c>
      <c r="F144" s="111" t="s">
        <v>22</v>
      </c>
      <c r="G144" s="111">
        <v>5220</v>
      </c>
      <c r="H144" s="115">
        <v>3.5</v>
      </c>
      <c r="I144" s="116">
        <v>18270</v>
      </c>
    </row>
    <row r="145" spans="1:9" x14ac:dyDescent="0.25">
      <c r="A145" s="123"/>
      <c r="B145" s="153"/>
      <c r="C145" s="111">
        <v>139</v>
      </c>
      <c r="D145" s="111">
        <v>659</v>
      </c>
      <c r="E145" s="111" t="s">
        <v>166</v>
      </c>
      <c r="F145" s="111" t="s">
        <v>22</v>
      </c>
      <c r="G145" s="111">
        <v>830</v>
      </c>
      <c r="H145" s="115">
        <v>3.5</v>
      </c>
      <c r="I145" s="116">
        <v>2905</v>
      </c>
    </row>
    <row r="146" spans="1:9" x14ac:dyDescent="0.25">
      <c r="A146" s="123"/>
      <c r="B146" s="153"/>
      <c r="C146" s="111">
        <v>140</v>
      </c>
      <c r="D146" s="111">
        <v>659</v>
      </c>
      <c r="E146" s="111" t="s">
        <v>167</v>
      </c>
      <c r="F146" s="111" t="s">
        <v>168</v>
      </c>
      <c r="G146" s="111">
        <v>12</v>
      </c>
      <c r="H146" s="115">
        <v>100</v>
      </c>
      <c r="I146" s="116">
        <v>1200</v>
      </c>
    </row>
    <row r="147" spans="1:9" x14ac:dyDescent="0.25">
      <c r="A147" s="123"/>
      <c r="B147" s="153"/>
      <c r="C147" s="111">
        <v>141</v>
      </c>
      <c r="D147" s="111">
        <v>659</v>
      </c>
      <c r="E147" s="111" t="s">
        <v>169</v>
      </c>
      <c r="F147" s="111" t="s">
        <v>168</v>
      </c>
      <c r="G147" s="111">
        <v>20</v>
      </c>
      <c r="H147" s="115">
        <v>100</v>
      </c>
      <c r="I147" s="116">
        <v>2000</v>
      </c>
    </row>
    <row r="148" spans="1:9" ht="15.75" thickBot="1" x14ac:dyDescent="0.3">
      <c r="A148" s="123"/>
      <c r="B148" s="153"/>
      <c r="C148" s="111">
        <v>142</v>
      </c>
      <c r="D148" s="111">
        <v>670</v>
      </c>
      <c r="E148" s="111" t="s">
        <v>170</v>
      </c>
      <c r="F148" s="111" t="s">
        <v>22</v>
      </c>
      <c r="G148" s="111">
        <v>260</v>
      </c>
      <c r="H148" s="115">
        <v>15</v>
      </c>
      <c r="I148" s="116">
        <v>3900</v>
      </c>
    </row>
    <row r="149" spans="1:9" ht="15.75" thickBot="1" x14ac:dyDescent="0.3">
      <c r="A149" s="123"/>
      <c r="B149" s="120" t="s">
        <v>471</v>
      </c>
      <c r="C149" s="121"/>
      <c r="D149" s="121"/>
      <c r="E149" s="121"/>
      <c r="F149" s="121"/>
      <c r="G149" s="121"/>
      <c r="H149" s="126"/>
      <c r="I149" s="127">
        <v>111787.5</v>
      </c>
    </row>
    <row r="150" spans="1:9" x14ac:dyDescent="0.25">
      <c r="A150" s="122">
        <v>5</v>
      </c>
      <c r="B150" s="119" t="s">
        <v>171</v>
      </c>
      <c r="C150" s="111">
        <v>143</v>
      </c>
      <c r="D150" s="111">
        <v>601</v>
      </c>
      <c r="E150" s="111" t="s">
        <v>172</v>
      </c>
      <c r="F150" s="111" t="s">
        <v>32</v>
      </c>
      <c r="G150" s="111">
        <v>99</v>
      </c>
      <c r="H150" s="115">
        <v>85</v>
      </c>
      <c r="I150" s="116">
        <v>8415</v>
      </c>
    </row>
    <row r="151" spans="1:9" x14ac:dyDescent="0.25">
      <c r="A151" s="123"/>
      <c r="B151" s="153"/>
      <c r="C151" s="111">
        <v>144</v>
      </c>
      <c r="D151" s="111">
        <v>601</v>
      </c>
      <c r="E151" s="111" t="s">
        <v>173</v>
      </c>
      <c r="F151" s="111" t="s">
        <v>32</v>
      </c>
      <c r="G151" s="111">
        <v>36</v>
      </c>
      <c r="H151" s="115">
        <v>85</v>
      </c>
      <c r="I151" s="116">
        <v>3060</v>
      </c>
    </row>
    <row r="152" spans="1:9" x14ac:dyDescent="0.25">
      <c r="A152" s="123"/>
      <c r="B152" s="153"/>
      <c r="C152" s="111">
        <v>145</v>
      </c>
      <c r="D152" s="111">
        <v>604</v>
      </c>
      <c r="E152" s="111" t="s">
        <v>174</v>
      </c>
      <c r="F152" s="111" t="s">
        <v>13</v>
      </c>
      <c r="G152" s="111">
        <v>2</v>
      </c>
      <c r="H152" s="115">
        <v>8000</v>
      </c>
      <c r="I152" s="116">
        <v>16000</v>
      </c>
    </row>
    <row r="153" spans="1:9" x14ac:dyDescent="0.25">
      <c r="A153" s="123"/>
      <c r="B153" s="153"/>
      <c r="C153" s="111">
        <v>146</v>
      </c>
      <c r="D153" s="111">
        <v>604</v>
      </c>
      <c r="E153" s="111" t="s">
        <v>175</v>
      </c>
      <c r="F153" s="111" t="s">
        <v>13</v>
      </c>
      <c r="G153" s="111">
        <v>1</v>
      </c>
      <c r="H153" s="115">
        <v>1500</v>
      </c>
      <c r="I153" s="116">
        <v>1500</v>
      </c>
    </row>
    <row r="154" spans="1:9" x14ac:dyDescent="0.25">
      <c r="A154" s="123"/>
      <c r="B154" s="153"/>
      <c r="C154" s="111">
        <v>147</v>
      </c>
      <c r="D154" s="111">
        <v>604</v>
      </c>
      <c r="E154" s="111" t="s">
        <v>176</v>
      </c>
      <c r="F154" s="111" t="s">
        <v>13</v>
      </c>
      <c r="G154" s="111">
        <v>1</v>
      </c>
      <c r="H154" s="115">
        <v>2000</v>
      </c>
      <c r="I154" s="116">
        <v>2000</v>
      </c>
    </row>
    <row r="155" spans="1:9" x14ac:dyDescent="0.25">
      <c r="A155" s="123"/>
      <c r="B155" s="153"/>
      <c r="C155" s="111">
        <v>148</v>
      </c>
      <c r="D155" s="111">
        <v>604</v>
      </c>
      <c r="E155" s="111" t="s">
        <v>177</v>
      </c>
      <c r="F155" s="111" t="s">
        <v>13</v>
      </c>
      <c r="G155" s="111">
        <v>1</v>
      </c>
      <c r="H155" s="115">
        <v>3000</v>
      </c>
      <c r="I155" s="116">
        <v>3000</v>
      </c>
    </row>
    <row r="156" spans="1:9" x14ac:dyDescent="0.25">
      <c r="A156" s="123"/>
      <c r="B156" s="153"/>
      <c r="C156" s="111">
        <v>149</v>
      </c>
      <c r="D156" s="111">
        <v>604</v>
      </c>
      <c r="E156" s="111" t="s">
        <v>178</v>
      </c>
      <c r="F156" s="111" t="s">
        <v>13</v>
      </c>
      <c r="G156" s="111">
        <v>1</v>
      </c>
      <c r="H156" s="115">
        <v>3000</v>
      </c>
      <c r="I156" s="116">
        <v>3000</v>
      </c>
    </row>
    <row r="157" spans="1:9" x14ac:dyDescent="0.25">
      <c r="A157" s="123"/>
      <c r="B157" s="153"/>
      <c r="C157" s="111">
        <v>150</v>
      </c>
      <c r="D157" s="111">
        <v>604</v>
      </c>
      <c r="E157" s="111" t="s">
        <v>179</v>
      </c>
      <c r="F157" s="111" t="s">
        <v>13</v>
      </c>
      <c r="G157" s="111">
        <v>5</v>
      </c>
      <c r="H157" s="115">
        <v>3500</v>
      </c>
      <c r="I157" s="116">
        <v>17500</v>
      </c>
    </row>
    <row r="158" spans="1:9" x14ac:dyDescent="0.25">
      <c r="A158" s="123"/>
      <c r="B158" s="153"/>
      <c r="C158" s="111">
        <v>151</v>
      </c>
      <c r="D158" s="111">
        <v>604</v>
      </c>
      <c r="E158" s="111" t="s">
        <v>180</v>
      </c>
      <c r="F158" s="111" t="s">
        <v>13</v>
      </c>
      <c r="G158" s="111">
        <v>12</v>
      </c>
      <c r="H158" s="115">
        <v>4000</v>
      </c>
      <c r="I158" s="116">
        <v>48000</v>
      </c>
    </row>
    <row r="159" spans="1:9" ht="15.75" thickBot="1" x14ac:dyDescent="0.3">
      <c r="A159" s="123"/>
      <c r="B159" s="153"/>
      <c r="C159" s="111">
        <v>152</v>
      </c>
      <c r="D159" s="111">
        <v>604</v>
      </c>
      <c r="E159" s="111" t="s">
        <v>181</v>
      </c>
      <c r="F159" s="111" t="s">
        <v>13</v>
      </c>
      <c r="G159" s="111">
        <v>4</v>
      </c>
      <c r="H159" s="115">
        <v>6000</v>
      </c>
      <c r="I159" s="116">
        <v>24000</v>
      </c>
    </row>
    <row r="160" spans="1:9" ht="15.75" thickBot="1" x14ac:dyDescent="0.3">
      <c r="A160" s="123"/>
      <c r="B160" s="153"/>
      <c r="C160" s="111">
        <v>153</v>
      </c>
      <c r="D160" s="111">
        <v>604</v>
      </c>
      <c r="E160" s="111" t="s">
        <v>182</v>
      </c>
      <c r="F160" s="111" t="s">
        <v>13</v>
      </c>
      <c r="G160" s="111">
        <v>2</v>
      </c>
      <c r="H160" s="115">
        <v>6500</v>
      </c>
      <c r="I160" s="116">
        <v>13000</v>
      </c>
    </row>
    <row r="161" spans="1:9" x14ac:dyDescent="0.25">
      <c r="A161" s="123"/>
      <c r="B161" s="153"/>
      <c r="C161" s="111">
        <v>154</v>
      </c>
      <c r="D161" s="111">
        <v>604</v>
      </c>
      <c r="E161" s="111" t="s">
        <v>183</v>
      </c>
      <c r="F161" s="111" t="s">
        <v>13</v>
      </c>
      <c r="G161" s="111">
        <v>2</v>
      </c>
      <c r="H161" s="115">
        <v>7000</v>
      </c>
      <c r="I161" s="116">
        <v>14000</v>
      </c>
    </row>
    <row r="162" spans="1:9" x14ac:dyDescent="0.25">
      <c r="A162" s="123"/>
      <c r="B162" s="153"/>
      <c r="C162" s="111">
        <v>155</v>
      </c>
      <c r="D162" s="111">
        <v>604</v>
      </c>
      <c r="E162" s="111" t="s">
        <v>184</v>
      </c>
      <c r="F162" s="111" t="s">
        <v>13</v>
      </c>
      <c r="G162" s="111">
        <v>1</v>
      </c>
      <c r="H162" s="115">
        <v>8000</v>
      </c>
      <c r="I162" s="116">
        <v>8000</v>
      </c>
    </row>
    <row r="163" spans="1:9" x14ac:dyDescent="0.25">
      <c r="A163" s="123"/>
      <c r="B163" s="153"/>
      <c r="C163" s="111">
        <v>156</v>
      </c>
      <c r="D163" s="111">
        <v>604</v>
      </c>
      <c r="E163" s="111" t="s">
        <v>185</v>
      </c>
      <c r="F163" s="111" t="s">
        <v>13</v>
      </c>
      <c r="G163" s="111">
        <v>8</v>
      </c>
      <c r="H163" s="115">
        <v>8500</v>
      </c>
      <c r="I163" s="116">
        <v>68000</v>
      </c>
    </row>
    <row r="164" spans="1:9" x14ac:dyDescent="0.25">
      <c r="A164" s="123"/>
      <c r="B164" s="153"/>
      <c r="C164" s="111">
        <v>157</v>
      </c>
      <c r="D164" s="111">
        <v>604</v>
      </c>
      <c r="E164" s="111" t="s">
        <v>186</v>
      </c>
      <c r="F164" s="111" t="s">
        <v>13</v>
      </c>
      <c r="G164" s="111">
        <v>5</v>
      </c>
      <c r="H164" s="115">
        <v>9000</v>
      </c>
      <c r="I164" s="116">
        <v>45000</v>
      </c>
    </row>
    <row r="165" spans="1:9" x14ac:dyDescent="0.25">
      <c r="A165" s="123"/>
      <c r="B165" s="153"/>
      <c r="C165" s="111">
        <v>158</v>
      </c>
      <c r="D165" s="111">
        <v>604</v>
      </c>
      <c r="E165" s="111" t="s">
        <v>187</v>
      </c>
      <c r="F165" s="111" t="s">
        <v>13</v>
      </c>
      <c r="G165" s="111">
        <v>1</v>
      </c>
      <c r="H165" s="115">
        <v>3200</v>
      </c>
      <c r="I165" s="116">
        <v>3200</v>
      </c>
    </row>
    <row r="166" spans="1:9" x14ac:dyDescent="0.25">
      <c r="A166" s="123"/>
      <c r="B166" s="153"/>
      <c r="C166" s="111">
        <v>159</v>
      </c>
      <c r="D166" s="111">
        <v>604</v>
      </c>
      <c r="E166" s="111" t="s">
        <v>188</v>
      </c>
      <c r="F166" s="111" t="s">
        <v>13</v>
      </c>
      <c r="G166" s="111">
        <v>5</v>
      </c>
      <c r="H166" s="115">
        <v>15000</v>
      </c>
      <c r="I166" s="116">
        <v>75000</v>
      </c>
    </row>
    <row r="167" spans="1:9" x14ac:dyDescent="0.25">
      <c r="A167" s="123"/>
      <c r="B167" s="153"/>
      <c r="C167" s="111">
        <v>160</v>
      </c>
      <c r="D167" s="111">
        <v>604</v>
      </c>
      <c r="E167" s="111" t="s">
        <v>189</v>
      </c>
      <c r="F167" s="111" t="s">
        <v>13</v>
      </c>
      <c r="G167" s="111">
        <v>5</v>
      </c>
      <c r="H167" s="115">
        <v>15000</v>
      </c>
      <c r="I167" s="116">
        <v>75000</v>
      </c>
    </row>
    <row r="168" spans="1:9" x14ac:dyDescent="0.25">
      <c r="A168" s="123"/>
      <c r="B168" s="153"/>
      <c r="C168" s="111">
        <v>161</v>
      </c>
      <c r="D168" s="111">
        <v>604</v>
      </c>
      <c r="E168" s="111" t="s">
        <v>190</v>
      </c>
      <c r="F168" s="111" t="s">
        <v>13</v>
      </c>
      <c r="G168" s="111">
        <v>11</v>
      </c>
      <c r="H168" s="115">
        <v>15000</v>
      </c>
      <c r="I168" s="116">
        <v>165000</v>
      </c>
    </row>
    <row r="169" spans="1:9" x14ac:dyDescent="0.25">
      <c r="A169" s="123"/>
      <c r="B169" s="153"/>
      <c r="C169" s="111">
        <v>162</v>
      </c>
      <c r="D169" s="111">
        <v>604</v>
      </c>
      <c r="E169" s="111" t="s">
        <v>191</v>
      </c>
      <c r="F169" s="111" t="s">
        <v>13</v>
      </c>
      <c r="G169" s="111">
        <v>1</v>
      </c>
      <c r="H169" s="115">
        <v>8500</v>
      </c>
      <c r="I169" s="116">
        <v>8500</v>
      </c>
    </row>
    <row r="170" spans="1:9" x14ac:dyDescent="0.25">
      <c r="A170" s="123"/>
      <c r="B170" s="153"/>
      <c r="C170" s="111">
        <v>163</v>
      </c>
      <c r="D170" s="111">
        <v>604</v>
      </c>
      <c r="E170" s="111" t="s">
        <v>192</v>
      </c>
      <c r="F170" s="111" t="s">
        <v>13</v>
      </c>
      <c r="G170" s="111">
        <v>4</v>
      </c>
      <c r="H170" s="115">
        <v>40000</v>
      </c>
      <c r="I170" s="116">
        <v>160000</v>
      </c>
    </row>
    <row r="171" spans="1:9" x14ac:dyDescent="0.25">
      <c r="A171" s="123"/>
      <c r="B171" s="153"/>
      <c r="C171" s="111">
        <v>164</v>
      </c>
      <c r="D171" s="111">
        <v>604</v>
      </c>
      <c r="E171" s="111" t="s">
        <v>193</v>
      </c>
      <c r="F171" s="111" t="s">
        <v>13</v>
      </c>
      <c r="G171" s="111">
        <v>2</v>
      </c>
      <c r="H171" s="115">
        <v>25000</v>
      </c>
      <c r="I171" s="116">
        <v>50000</v>
      </c>
    </row>
    <row r="172" spans="1:9" x14ac:dyDescent="0.25">
      <c r="A172" s="123"/>
      <c r="B172" s="153"/>
      <c r="C172" s="111">
        <v>165</v>
      </c>
      <c r="D172" s="111">
        <v>604</v>
      </c>
      <c r="E172" s="111" t="s">
        <v>194</v>
      </c>
      <c r="F172" s="111" t="s">
        <v>13</v>
      </c>
      <c r="G172" s="111">
        <v>34</v>
      </c>
      <c r="H172" s="115">
        <v>2000</v>
      </c>
      <c r="I172" s="116">
        <v>68000</v>
      </c>
    </row>
    <row r="173" spans="1:9" x14ac:dyDescent="0.25">
      <c r="A173" s="123"/>
      <c r="B173" s="153"/>
      <c r="C173" s="111">
        <v>166</v>
      </c>
      <c r="D173" s="111">
        <v>604</v>
      </c>
      <c r="E173" s="111" t="s">
        <v>195</v>
      </c>
      <c r="F173" s="111" t="s">
        <v>13</v>
      </c>
      <c r="G173" s="111">
        <v>2</v>
      </c>
      <c r="H173" s="115">
        <v>2000</v>
      </c>
      <c r="I173" s="116">
        <v>4000</v>
      </c>
    </row>
    <row r="174" spans="1:9" ht="15.75" thickBot="1" x14ac:dyDescent="0.3">
      <c r="A174" s="123"/>
      <c r="B174" s="153"/>
      <c r="C174" s="111">
        <v>167</v>
      </c>
      <c r="D174" s="111">
        <v>604</v>
      </c>
      <c r="E174" s="111" t="s">
        <v>196</v>
      </c>
      <c r="F174" s="111" t="s">
        <v>13</v>
      </c>
      <c r="G174" s="111">
        <v>12</v>
      </c>
      <c r="H174" s="115">
        <v>5000</v>
      </c>
      <c r="I174" s="116">
        <v>60000</v>
      </c>
    </row>
    <row r="175" spans="1:9" ht="15.75" thickBot="1" x14ac:dyDescent="0.3">
      <c r="A175" s="123"/>
      <c r="B175" s="153"/>
      <c r="C175" s="111">
        <v>168</v>
      </c>
      <c r="D175" s="111">
        <v>604</v>
      </c>
      <c r="E175" s="111" t="s">
        <v>197</v>
      </c>
      <c r="F175" s="111" t="s">
        <v>13</v>
      </c>
      <c r="G175" s="111">
        <v>1</v>
      </c>
      <c r="H175" s="115">
        <v>12000</v>
      </c>
      <c r="I175" s="116">
        <v>12000</v>
      </c>
    </row>
    <row r="176" spans="1:9" x14ac:dyDescent="0.25">
      <c r="A176" s="123"/>
      <c r="B176" s="153"/>
      <c r="C176" s="111">
        <v>169</v>
      </c>
      <c r="D176" s="111">
        <v>604</v>
      </c>
      <c r="E176" s="111" t="s">
        <v>198</v>
      </c>
      <c r="F176" s="111" t="s">
        <v>13</v>
      </c>
      <c r="G176" s="111">
        <v>1</v>
      </c>
      <c r="H176" s="115">
        <v>15000</v>
      </c>
      <c r="I176" s="116">
        <v>15000</v>
      </c>
    </row>
    <row r="177" spans="1:9" x14ac:dyDescent="0.25">
      <c r="A177" s="123"/>
      <c r="B177" s="153"/>
      <c r="C177" s="111">
        <v>170</v>
      </c>
      <c r="D177" s="111">
        <v>604</v>
      </c>
      <c r="E177" s="111" t="s">
        <v>199</v>
      </c>
      <c r="F177" s="111" t="s">
        <v>13</v>
      </c>
      <c r="G177" s="111">
        <v>11</v>
      </c>
      <c r="H177" s="115">
        <v>1800</v>
      </c>
      <c r="I177" s="116">
        <v>19800</v>
      </c>
    </row>
    <row r="178" spans="1:9" ht="15.75" thickBot="1" x14ac:dyDescent="0.3">
      <c r="A178" s="123"/>
      <c r="B178" s="153"/>
      <c r="C178" s="111">
        <v>171</v>
      </c>
      <c r="D178" s="111">
        <v>604</v>
      </c>
      <c r="E178" s="111" t="s">
        <v>200</v>
      </c>
      <c r="F178" s="111" t="s">
        <v>13</v>
      </c>
      <c r="G178" s="111">
        <v>1</v>
      </c>
      <c r="H178" s="115">
        <v>2000</v>
      </c>
      <c r="I178" s="116">
        <v>2000</v>
      </c>
    </row>
    <row r="179" spans="1:9" ht="15.75" thickBot="1" x14ac:dyDescent="0.3">
      <c r="A179" s="123"/>
      <c r="B179" s="153"/>
      <c r="C179" s="111">
        <v>172</v>
      </c>
      <c r="D179" s="111">
        <v>604</v>
      </c>
      <c r="E179" s="111" t="s">
        <v>201</v>
      </c>
      <c r="F179" s="111" t="s">
        <v>13</v>
      </c>
      <c r="G179" s="111">
        <v>3</v>
      </c>
      <c r="H179" s="115">
        <v>2000</v>
      </c>
      <c r="I179" s="116">
        <v>6000</v>
      </c>
    </row>
    <row r="180" spans="1:9" x14ac:dyDescent="0.25">
      <c r="A180" s="123"/>
      <c r="B180" s="153"/>
      <c r="C180" s="111">
        <v>173</v>
      </c>
      <c r="D180" s="111">
        <v>604</v>
      </c>
      <c r="E180" s="111" t="s">
        <v>202</v>
      </c>
      <c r="F180" s="111" t="s">
        <v>13</v>
      </c>
      <c r="G180" s="111">
        <v>8</v>
      </c>
      <c r="H180" s="115">
        <v>2000</v>
      </c>
      <c r="I180" s="116">
        <v>16000</v>
      </c>
    </row>
    <row r="181" spans="1:9" x14ac:dyDescent="0.25">
      <c r="A181" s="123"/>
      <c r="B181" s="153"/>
      <c r="C181" s="111">
        <v>174</v>
      </c>
      <c r="D181" s="111">
        <v>604</v>
      </c>
      <c r="E181" s="111" t="s">
        <v>203</v>
      </c>
      <c r="F181" s="111" t="s">
        <v>13</v>
      </c>
      <c r="G181" s="111">
        <v>13</v>
      </c>
      <c r="H181" s="115">
        <v>800</v>
      </c>
      <c r="I181" s="116">
        <v>10400</v>
      </c>
    </row>
    <row r="182" spans="1:9" x14ac:dyDescent="0.25">
      <c r="A182" s="123"/>
      <c r="B182" s="153"/>
      <c r="C182" s="111">
        <v>175</v>
      </c>
      <c r="D182" s="111">
        <v>604</v>
      </c>
      <c r="E182" s="111" t="s">
        <v>204</v>
      </c>
      <c r="F182" s="111" t="s">
        <v>13</v>
      </c>
      <c r="G182" s="111">
        <v>3</v>
      </c>
      <c r="H182" s="115">
        <v>800</v>
      </c>
      <c r="I182" s="116">
        <v>2400</v>
      </c>
    </row>
    <row r="183" spans="1:9" x14ac:dyDescent="0.25">
      <c r="A183" s="123"/>
      <c r="B183" s="153"/>
      <c r="C183" s="111">
        <v>176</v>
      </c>
      <c r="D183" s="111">
        <v>604</v>
      </c>
      <c r="E183" s="111" t="s">
        <v>205</v>
      </c>
      <c r="F183" s="111" t="s">
        <v>13</v>
      </c>
      <c r="G183" s="111">
        <v>10</v>
      </c>
      <c r="H183" s="115">
        <v>800</v>
      </c>
      <c r="I183" s="116">
        <v>8000</v>
      </c>
    </row>
    <row r="184" spans="1:9" x14ac:dyDescent="0.25">
      <c r="A184" s="123"/>
      <c r="B184" s="153"/>
      <c r="C184" s="111">
        <v>177</v>
      </c>
      <c r="D184" s="111">
        <v>605</v>
      </c>
      <c r="E184" s="111" t="s">
        <v>206</v>
      </c>
      <c r="F184" s="111" t="s">
        <v>18</v>
      </c>
      <c r="G184" s="111">
        <v>732</v>
      </c>
      <c r="H184" s="115">
        <v>10</v>
      </c>
      <c r="I184" s="116">
        <v>7320</v>
      </c>
    </row>
    <row r="185" spans="1:9" x14ac:dyDescent="0.25">
      <c r="A185" s="123"/>
      <c r="B185" s="153"/>
      <c r="C185" s="111">
        <v>178</v>
      </c>
      <c r="D185" s="111">
        <v>605</v>
      </c>
      <c r="E185" s="111" t="s">
        <v>207</v>
      </c>
      <c r="F185" s="111" t="s">
        <v>18</v>
      </c>
      <c r="G185" s="111">
        <v>6689</v>
      </c>
      <c r="H185" s="115">
        <v>9</v>
      </c>
      <c r="I185" s="116">
        <v>60201</v>
      </c>
    </row>
    <row r="186" spans="1:9" x14ac:dyDescent="0.25">
      <c r="A186" s="123"/>
      <c r="B186" s="153"/>
      <c r="C186" s="111">
        <v>179</v>
      </c>
      <c r="D186" s="111">
        <v>618</v>
      </c>
      <c r="E186" s="111" t="s">
        <v>208</v>
      </c>
      <c r="F186" s="111" t="s">
        <v>18</v>
      </c>
      <c r="G186" s="111">
        <v>1000</v>
      </c>
      <c r="H186" s="115">
        <v>20</v>
      </c>
      <c r="I186" s="116">
        <v>20000</v>
      </c>
    </row>
    <row r="187" spans="1:9" x14ac:dyDescent="0.25">
      <c r="A187" s="123"/>
      <c r="B187" s="153"/>
      <c r="C187" s="111">
        <v>180</v>
      </c>
      <c r="D187" s="111">
        <v>618</v>
      </c>
      <c r="E187" s="111" t="s">
        <v>209</v>
      </c>
      <c r="F187" s="111" t="s">
        <v>18</v>
      </c>
      <c r="G187" s="111">
        <v>1000</v>
      </c>
      <c r="H187" s="115">
        <v>22</v>
      </c>
      <c r="I187" s="116">
        <v>22000</v>
      </c>
    </row>
    <row r="188" spans="1:9" x14ac:dyDescent="0.25">
      <c r="A188" s="123"/>
      <c r="B188" s="153"/>
      <c r="C188" s="111">
        <v>181</v>
      </c>
      <c r="D188" s="111">
        <v>901</v>
      </c>
      <c r="E188" s="111" t="s">
        <v>210</v>
      </c>
      <c r="F188" s="111" t="s">
        <v>18</v>
      </c>
      <c r="G188" s="111">
        <v>11</v>
      </c>
      <c r="H188" s="115">
        <v>35</v>
      </c>
      <c r="I188" s="116">
        <v>385</v>
      </c>
    </row>
    <row r="189" spans="1:9" x14ac:dyDescent="0.25">
      <c r="A189" s="123"/>
      <c r="B189" s="153"/>
      <c r="C189" s="111">
        <v>182</v>
      </c>
      <c r="D189" s="111">
        <v>901</v>
      </c>
      <c r="E189" s="111" t="s">
        <v>211</v>
      </c>
      <c r="F189" s="111" t="s">
        <v>18</v>
      </c>
      <c r="G189" s="111">
        <v>176</v>
      </c>
      <c r="H189" s="115">
        <v>325</v>
      </c>
      <c r="I189" s="116">
        <v>57200</v>
      </c>
    </row>
    <row r="190" spans="1:9" x14ac:dyDescent="0.25">
      <c r="A190" s="123"/>
      <c r="B190" s="153"/>
      <c r="C190" s="111">
        <v>183</v>
      </c>
      <c r="D190" s="111">
        <v>901</v>
      </c>
      <c r="E190" s="111" t="s">
        <v>212</v>
      </c>
      <c r="F190" s="111" t="s">
        <v>18</v>
      </c>
      <c r="G190" s="111">
        <v>222</v>
      </c>
      <c r="H190" s="115">
        <v>325</v>
      </c>
      <c r="I190" s="116">
        <v>72150</v>
      </c>
    </row>
    <row r="191" spans="1:9" x14ac:dyDescent="0.25">
      <c r="A191" s="123"/>
      <c r="B191" s="153"/>
      <c r="C191" s="111">
        <v>184</v>
      </c>
      <c r="D191" s="111">
        <v>901</v>
      </c>
      <c r="E191" s="111" t="s">
        <v>213</v>
      </c>
      <c r="F191" s="111" t="s">
        <v>18</v>
      </c>
      <c r="G191" s="111">
        <v>200</v>
      </c>
      <c r="H191" s="115">
        <v>20</v>
      </c>
      <c r="I191" s="116">
        <v>4000</v>
      </c>
    </row>
    <row r="192" spans="1:9" x14ac:dyDescent="0.25">
      <c r="A192" s="123"/>
      <c r="B192" s="153"/>
      <c r="C192" s="111">
        <v>185</v>
      </c>
      <c r="D192" s="111">
        <v>901</v>
      </c>
      <c r="E192" s="111" t="s">
        <v>214</v>
      </c>
      <c r="F192" s="111" t="s">
        <v>18</v>
      </c>
      <c r="G192" s="111">
        <v>6</v>
      </c>
      <c r="H192" s="115">
        <v>50</v>
      </c>
      <c r="I192" s="116">
        <v>300</v>
      </c>
    </row>
    <row r="193" spans="1:9" x14ac:dyDescent="0.25">
      <c r="A193" s="123"/>
      <c r="B193" s="153"/>
      <c r="C193" s="111">
        <v>186</v>
      </c>
      <c r="D193" s="111">
        <v>901</v>
      </c>
      <c r="E193" s="111" t="s">
        <v>215</v>
      </c>
      <c r="F193" s="111" t="s">
        <v>18</v>
      </c>
      <c r="G193" s="111">
        <v>1127</v>
      </c>
      <c r="H193" s="115">
        <v>110</v>
      </c>
      <c r="I193" s="116">
        <v>123970</v>
      </c>
    </row>
    <row r="194" spans="1:9" x14ac:dyDescent="0.25">
      <c r="A194" s="123"/>
      <c r="B194" s="153"/>
      <c r="C194" s="111">
        <v>187</v>
      </c>
      <c r="D194" s="111">
        <v>901</v>
      </c>
      <c r="E194" s="111" t="s">
        <v>216</v>
      </c>
      <c r="F194" s="111" t="s">
        <v>18</v>
      </c>
      <c r="G194" s="111">
        <v>20</v>
      </c>
      <c r="H194" s="115">
        <v>120</v>
      </c>
      <c r="I194" s="116">
        <v>2400</v>
      </c>
    </row>
    <row r="195" spans="1:9" x14ac:dyDescent="0.25">
      <c r="A195" s="123"/>
      <c r="B195" s="153"/>
      <c r="C195" s="111">
        <v>188</v>
      </c>
      <c r="D195" s="111">
        <v>901</v>
      </c>
      <c r="E195" s="111" t="s">
        <v>217</v>
      </c>
      <c r="F195" s="111" t="s">
        <v>18</v>
      </c>
      <c r="G195" s="111">
        <v>1130</v>
      </c>
      <c r="H195" s="115">
        <v>140</v>
      </c>
      <c r="I195" s="116">
        <v>158200</v>
      </c>
    </row>
    <row r="196" spans="1:9" x14ac:dyDescent="0.25">
      <c r="A196" s="123"/>
      <c r="B196" s="153"/>
      <c r="C196" s="111">
        <v>189</v>
      </c>
      <c r="D196" s="111">
        <v>901</v>
      </c>
      <c r="E196" s="111" t="s">
        <v>218</v>
      </c>
      <c r="F196" s="111" t="s">
        <v>18</v>
      </c>
      <c r="G196" s="111">
        <v>1004</v>
      </c>
      <c r="H196" s="115">
        <v>175</v>
      </c>
      <c r="I196" s="116">
        <v>175700</v>
      </c>
    </row>
    <row r="197" spans="1:9" x14ac:dyDescent="0.25">
      <c r="A197" s="123"/>
      <c r="B197" s="153"/>
      <c r="C197" s="111">
        <v>190</v>
      </c>
      <c r="D197" s="111">
        <v>901</v>
      </c>
      <c r="E197" s="111" t="s">
        <v>219</v>
      </c>
      <c r="F197" s="111" t="s">
        <v>18</v>
      </c>
      <c r="G197" s="111">
        <v>315</v>
      </c>
      <c r="H197" s="115">
        <v>275</v>
      </c>
      <c r="I197" s="116">
        <v>86625</v>
      </c>
    </row>
    <row r="198" spans="1:9" x14ac:dyDescent="0.25">
      <c r="A198" s="123"/>
      <c r="B198" s="153"/>
      <c r="C198" s="111">
        <v>191</v>
      </c>
      <c r="D198" s="111">
        <v>901</v>
      </c>
      <c r="E198" s="111" t="s">
        <v>220</v>
      </c>
      <c r="F198" s="111" t="s">
        <v>18</v>
      </c>
      <c r="G198" s="111">
        <v>23</v>
      </c>
      <c r="H198" s="115">
        <v>350</v>
      </c>
      <c r="I198" s="116">
        <v>8050</v>
      </c>
    </row>
    <row r="199" spans="1:9" ht="15.75" thickBot="1" x14ac:dyDescent="0.3">
      <c r="A199" s="123"/>
      <c r="B199" s="153"/>
      <c r="C199" s="111">
        <v>192</v>
      </c>
      <c r="D199" s="111">
        <v>901</v>
      </c>
      <c r="E199" s="111" t="s">
        <v>221</v>
      </c>
      <c r="F199" s="111" t="s">
        <v>18</v>
      </c>
      <c r="G199" s="111">
        <v>631</v>
      </c>
      <c r="H199" s="115">
        <v>350</v>
      </c>
      <c r="I199" s="116">
        <v>220850</v>
      </c>
    </row>
    <row r="200" spans="1:9" ht="15.75" thickBot="1" x14ac:dyDescent="0.3">
      <c r="A200" s="123"/>
      <c r="B200" s="153"/>
      <c r="C200" s="111">
        <v>193</v>
      </c>
      <c r="D200" s="111">
        <v>901</v>
      </c>
      <c r="E200" s="111" t="s">
        <v>222</v>
      </c>
      <c r="F200" s="111" t="s">
        <v>18</v>
      </c>
      <c r="G200" s="111">
        <v>89</v>
      </c>
      <c r="H200" s="115">
        <v>450</v>
      </c>
      <c r="I200" s="116">
        <v>40050</v>
      </c>
    </row>
    <row r="201" spans="1:9" x14ac:dyDescent="0.25">
      <c r="A201" s="123"/>
      <c r="B201" s="153"/>
      <c r="C201" s="111">
        <v>194</v>
      </c>
      <c r="D201" s="111">
        <v>901</v>
      </c>
      <c r="E201" s="111" t="s">
        <v>223</v>
      </c>
      <c r="F201" s="111" t="s">
        <v>18</v>
      </c>
      <c r="G201" s="111">
        <v>483</v>
      </c>
      <c r="H201" s="115">
        <v>450</v>
      </c>
      <c r="I201" s="116">
        <v>217350</v>
      </c>
    </row>
    <row r="202" spans="1:9" x14ac:dyDescent="0.25">
      <c r="A202" s="123"/>
      <c r="B202" s="153"/>
      <c r="C202" s="111">
        <v>195</v>
      </c>
      <c r="D202" s="111">
        <v>901</v>
      </c>
      <c r="E202" s="111" t="s">
        <v>224</v>
      </c>
      <c r="F202" s="111" t="s">
        <v>18</v>
      </c>
      <c r="G202" s="111">
        <v>85</v>
      </c>
      <c r="H202" s="115">
        <v>400</v>
      </c>
      <c r="I202" s="116">
        <v>34000</v>
      </c>
    </row>
    <row r="203" spans="1:9" x14ac:dyDescent="0.25">
      <c r="A203" s="123"/>
      <c r="B203" s="153"/>
      <c r="C203" s="111">
        <v>196</v>
      </c>
      <c r="D203" s="111">
        <v>901</v>
      </c>
      <c r="E203" s="111" t="s">
        <v>225</v>
      </c>
      <c r="F203" s="111" t="s">
        <v>18</v>
      </c>
      <c r="G203" s="111">
        <v>110</v>
      </c>
      <c r="H203" s="115">
        <v>500</v>
      </c>
      <c r="I203" s="116">
        <v>55000</v>
      </c>
    </row>
    <row r="204" spans="1:9" x14ac:dyDescent="0.25">
      <c r="A204" s="123"/>
      <c r="B204" s="153"/>
      <c r="C204" s="111">
        <v>197</v>
      </c>
      <c r="D204" s="111">
        <v>901</v>
      </c>
      <c r="E204" s="111" t="s">
        <v>226</v>
      </c>
      <c r="F204" s="111" t="s">
        <v>18</v>
      </c>
      <c r="G204" s="111">
        <v>430</v>
      </c>
      <c r="H204" s="115">
        <v>95</v>
      </c>
      <c r="I204" s="116">
        <v>40850</v>
      </c>
    </row>
    <row r="205" spans="1:9" x14ac:dyDescent="0.25">
      <c r="A205" s="123"/>
      <c r="B205" s="153"/>
      <c r="C205" s="111">
        <v>198</v>
      </c>
      <c r="D205" s="111">
        <v>901</v>
      </c>
      <c r="E205" s="111" t="s">
        <v>227</v>
      </c>
      <c r="F205" s="111" t="s">
        <v>18</v>
      </c>
      <c r="G205" s="111">
        <v>249</v>
      </c>
      <c r="H205" s="115">
        <v>175</v>
      </c>
      <c r="I205" s="116">
        <v>43575</v>
      </c>
    </row>
    <row r="206" spans="1:9" x14ac:dyDescent="0.25">
      <c r="A206" s="123"/>
      <c r="B206" s="153"/>
      <c r="C206" s="111">
        <v>199</v>
      </c>
      <c r="D206" s="111">
        <v>901</v>
      </c>
      <c r="E206" s="111" t="s">
        <v>228</v>
      </c>
      <c r="F206" s="111" t="s">
        <v>18</v>
      </c>
      <c r="G206" s="111">
        <v>570</v>
      </c>
      <c r="H206" s="115">
        <v>275</v>
      </c>
      <c r="I206" s="116">
        <v>156750</v>
      </c>
    </row>
    <row r="207" spans="1:9" ht="15.75" thickBot="1" x14ac:dyDescent="0.3">
      <c r="A207" s="123"/>
      <c r="B207" s="153"/>
      <c r="C207" s="111">
        <v>200</v>
      </c>
      <c r="D207" s="111">
        <v>901</v>
      </c>
      <c r="E207" s="111" t="s">
        <v>229</v>
      </c>
      <c r="F207" s="111" t="s">
        <v>18</v>
      </c>
      <c r="G207" s="111">
        <v>29</v>
      </c>
      <c r="H207" s="115">
        <v>350</v>
      </c>
      <c r="I207" s="116">
        <v>10150</v>
      </c>
    </row>
    <row r="208" spans="1:9" ht="15.75" thickBot="1" x14ac:dyDescent="0.3">
      <c r="A208" s="123"/>
      <c r="B208" s="153"/>
      <c r="C208" s="111">
        <v>201</v>
      </c>
      <c r="D208" s="111">
        <v>901</v>
      </c>
      <c r="E208" s="111" t="s">
        <v>230</v>
      </c>
      <c r="F208" s="111" t="s">
        <v>18</v>
      </c>
      <c r="G208" s="111">
        <v>129</v>
      </c>
      <c r="H208" s="115">
        <v>350</v>
      </c>
      <c r="I208" s="116">
        <v>45150</v>
      </c>
    </row>
    <row r="209" spans="1:9" x14ac:dyDescent="0.25">
      <c r="A209" s="123"/>
      <c r="B209" s="153"/>
      <c r="C209" s="111">
        <v>202</v>
      </c>
      <c r="D209" s="111">
        <v>901</v>
      </c>
      <c r="E209" s="111" t="s">
        <v>231</v>
      </c>
      <c r="F209" s="111" t="s">
        <v>18</v>
      </c>
      <c r="G209" s="111">
        <v>277</v>
      </c>
      <c r="H209" s="115">
        <v>125</v>
      </c>
      <c r="I209" s="116">
        <v>34625</v>
      </c>
    </row>
    <row r="210" spans="1:9" x14ac:dyDescent="0.25">
      <c r="A210" s="123"/>
      <c r="B210" s="153"/>
      <c r="C210" s="111">
        <v>203</v>
      </c>
      <c r="D210" s="111">
        <v>901</v>
      </c>
      <c r="E210" s="111" t="s">
        <v>232</v>
      </c>
      <c r="F210" s="111" t="s">
        <v>18</v>
      </c>
      <c r="G210" s="111">
        <v>30</v>
      </c>
      <c r="H210" s="115">
        <v>150</v>
      </c>
      <c r="I210" s="116">
        <v>4500</v>
      </c>
    </row>
    <row r="211" spans="1:9" x14ac:dyDescent="0.25">
      <c r="A211" s="123"/>
      <c r="B211" s="153"/>
      <c r="C211" s="111">
        <v>204</v>
      </c>
      <c r="D211" s="111">
        <v>901</v>
      </c>
      <c r="E211" s="111" t="s">
        <v>233</v>
      </c>
      <c r="F211" s="111" t="s">
        <v>18</v>
      </c>
      <c r="G211" s="111">
        <v>8</v>
      </c>
      <c r="H211" s="115">
        <v>170</v>
      </c>
      <c r="I211" s="116">
        <v>1360</v>
      </c>
    </row>
    <row r="212" spans="1:9" x14ac:dyDescent="0.25">
      <c r="A212" s="123"/>
      <c r="B212" s="153"/>
      <c r="C212" s="111">
        <v>205</v>
      </c>
      <c r="D212" s="111">
        <v>901</v>
      </c>
      <c r="E212" s="111" t="s">
        <v>234</v>
      </c>
      <c r="F212" s="111" t="s">
        <v>18</v>
      </c>
      <c r="G212" s="111">
        <v>120</v>
      </c>
      <c r="H212" s="115">
        <v>600</v>
      </c>
      <c r="I212" s="116">
        <v>72000</v>
      </c>
    </row>
    <row r="213" spans="1:9" x14ac:dyDescent="0.25">
      <c r="A213" s="123"/>
      <c r="B213" s="153"/>
      <c r="C213" s="111">
        <v>206</v>
      </c>
      <c r="D213" s="111">
        <v>901</v>
      </c>
      <c r="E213" s="111" t="s">
        <v>235</v>
      </c>
      <c r="F213" s="111" t="s">
        <v>18</v>
      </c>
      <c r="G213" s="111">
        <v>192</v>
      </c>
      <c r="H213" s="115">
        <v>125</v>
      </c>
      <c r="I213" s="116">
        <v>24000</v>
      </c>
    </row>
    <row r="214" spans="1:9" x14ac:dyDescent="0.25">
      <c r="A214" s="123"/>
      <c r="B214" s="153"/>
      <c r="C214" s="111">
        <v>207</v>
      </c>
      <c r="D214" s="111">
        <v>901</v>
      </c>
      <c r="E214" s="111" t="s">
        <v>236</v>
      </c>
      <c r="F214" s="111" t="s">
        <v>18</v>
      </c>
      <c r="G214" s="111">
        <v>21</v>
      </c>
      <c r="H214" s="115">
        <v>150</v>
      </c>
      <c r="I214" s="116">
        <v>3150</v>
      </c>
    </row>
    <row r="215" spans="1:9" x14ac:dyDescent="0.25">
      <c r="A215" s="123"/>
      <c r="B215" s="153"/>
      <c r="C215" s="111">
        <v>208</v>
      </c>
      <c r="D215" s="111">
        <v>901</v>
      </c>
      <c r="E215" s="111" t="s">
        <v>237</v>
      </c>
      <c r="F215" s="111" t="s">
        <v>18</v>
      </c>
      <c r="G215" s="111">
        <v>438</v>
      </c>
      <c r="H215" s="115">
        <v>500</v>
      </c>
      <c r="I215" s="116">
        <v>219000</v>
      </c>
    </row>
    <row r="216" spans="1:9" x14ac:dyDescent="0.25">
      <c r="A216" s="123"/>
      <c r="B216" s="153"/>
      <c r="C216" s="111">
        <v>209</v>
      </c>
      <c r="D216" s="111">
        <v>901</v>
      </c>
      <c r="E216" s="111" t="s">
        <v>238</v>
      </c>
      <c r="F216" s="111" t="s">
        <v>18</v>
      </c>
      <c r="G216" s="111">
        <v>464</v>
      </c>
      <c r="H216" s="115">
        <v>275</v>
      </c>
      <c r="I216" s="116">
        <v>127600</v>
      </c>
    </row>
    <row r="217" spans="1:9" x14ac:dyDescent="0.25">
      <c r="A217" s="123"/>
      <c r="B217" s="153"/>
      <c r="C217" s="111">
        <v>210</v>
      </c>
      <c r="D217" s="111">
        <v>901</v>
      </c>
      <c r="E217" s="111" t="s">
        <v>239</v>
      </c>
      <c r="F217" s="111" t="s">
        <v>18</v>
      </c>
      <c r="G217" s="111">
        <v>152</v>
      </c>
      <c r="H217" s="115">
        <v>165</v>
      </c>
      <c r="I217" s="116">
        <v>25080</v>
      </c>
    </row>
    <row r="218" spans="1:9" x14ac:dyDescent="0.25">
      <c r="A218" s="123"/>
      <c r="B218" s="153"/>
      <c r="C218" s="111">
        <v>211</v>
      </c>
      <c r="D218" s="111">
        <v>901</v>
      </c>
      <c r="E218" s="111" t="s">
        <v>240</v>
      </c>
      <c r="F218" s="111" t="s">
        <v>18</v>
      </c>
      <c r="G218" s="111">
        <v>667</v>
      </c>
      <c r="H218" s="115">
        <v>95</v>
      </c>
      <c r="I218" s="116">
        <v>63365</v>
      </c>
    </row>
    <row r="219" spans="1:9" x14ac:dyDescent="0.25">
      <c r="A219" s="123"/>
      <c r="B219" s="153"/>
      <c r="C219" s="111">
        <v>212</v>
      </c>
      <c r="D219" s="111">
        <v>901</v>
      </c>
      <c r="E219" s="111" t="s">
        <v>241</v>
      </c>
      <c r="F219" s="111" t="s">
        <v>18</v>
      </c>
      <c r="G219" s="111">
        <v>56</v>
      </c>
      <c r="H219" s="115">
        <v>120</v>
      </c>
      <c r="I219" s="116">
        <v>6720</v>
      </c>
    </row>
    <row r="220" spans="1:9" x14ac:dyDescent="0.25">
      <c r="A220" s="123"/>
      <c r="B220" s="153"/>
      <c r="C220" s="111">
        <v>213</v>
      </c>
      <c r="D220" s="111">
        <v>901</v>
      </c>
      <c r="E220" s="111" t="s">
        <v>242</v>
      </c>
      <c r="F220" s="111" t="s">
        <v>18</v>
      </c>
      <c r="G220" s="111">
        <v>200</v>
      </c>
      <c r="H220" s="115">
        <v>50</v>
      </c>
      <c r="I220" s="116">
        <v>10000</v>
      </c>
    </row>
    <row r="221" spans="1:9" x14ac:dyDescent="0.25">
      <c r="A221" s="123"/>
      <c r="B221" s="153"/>
      <c r="C221" s="111">
        <v>214</v>
      </c>
      <c r="D221" s="111">
        <v>901</v>
      </c>
      <c r="E221" s="111" t="s">
        <v>243</v>
      </c>
      <c r="F221" s="111" t="s">
        <v>18</v>
      </c>
      <c r="G221" s="111">
        <v>200</v>
      </c>
      <c r="H221" s="115">
        <v>70</v>
      </c>
      <c r="I221" s="116">
        <v>14000</v>
      </c>
    </row>
    <row r="222" spans="1:9" x14ac:dyDescent="0.25">
      <c r="A222" s="123"/>
      <c r="B222" s="153"/>
      <c r="C222" s="111">
        <v>215</v>
      </c>
      <c r="D222" s="111">
        <v>901</v>
      </c>
      <c r="E222" s="111" t="s">
        <v>244</v>
      </c>
      <c r="F222" s="111" t="s">
        <v>18</v>
      </c>
      <c r="G222" s="111">
        <v>200</v>
      </c>
      <c r="H222" s="115">
        <v>80</v>
      </c>
      <c r="I222" s="116">
        <v>16000</v>
      </c>
    </row>
    <row r="223" spans="1:9" ht="15.75" thickBot="1" x14ac:dyDescent="0.3">
      <c r="A223" s="123"/>
      <c r="B223" s="153"/>
      <c r="C223" s="111">
        <v>216</v>
      </c>
      <c r="D223" s="111">
        <v>906</v>
      </c>
      <c r="E223" s="111" t="s">
        <v>245</v>
      </c>
      <c r="F223" s="111" t="s">
        <v>32</v>
      </c>
      <c r="G223" s="111">
        <v>300</v>
      </c>
      <c r="H223" s="115">
        <v>70</v>
      </c>
      <c r="I223" s="116">
        <v>21000</v>
      </c>
    </row>
    <row r="224" spans="1:9" ht="15.75" thickBot="1" x14ac:dyDescent="0.3">
      <c r="A224" s="123"/>
      <c r="B224" s="120" t="s">
        <v>472</v>
      </c>
      <c r="C224" s="121"/>
      <c r="D224" s="121"/>
      <c r="E224" s="121"/>
      <c r="F224" s="121"/>
      <c r="G224" s="121"/>
      <c r="H224" s="126"/>
      <c r="I224" s="127">
        <v>3339401</v>
      </c>
    </row>
    <row r="225" spans="1:9" x14ac:dyDescent="0.25">
      <c r="A225" s="122">
        <v>6</v>
      </c>
      <c r="B225" s="119" t="s">
        <v>246</v>
      </c>
      <c r="C225" s="111">
        <v>217</v>
      </c>
      <c r="D225" s="111">
        <v>201</v>
      </c>
      <c r="E225" s="111" t="s">
        <v>11</v>
      </c>
      <c r="F225" s="111" t="s">
        <v>396</v>
      </c>
      <c r="G225" s="111">
        <v>1</v>
      </c>
      <c r="H225" s="115">
        <v>5000</v>
      </c>
      <c r="I225" s="116">
        <v>5000</v>
      </c>
    </row>
    <row r="226" spans="1:9" x14ac:dyDescent="0.25">
      <c r="A226" s="123"/>
      <c r="B226" s="153"/>
      <c r="C226" s="111">
        <v>218</v>
      </c>
      <c r="D226" s="111">
        <v>203</v>
      </c>
      <c r="E226" s="111" t="s">
        <v>247</v>
      </c>
      <c r="F226" s="111" t="s">
        <v>32</v>
      </c>
      <c r="G226" s="111">
        <v>4132</v>
      </c>
      <c r="H226" s="115">
        <v>15</v>
      </c>
      <c r="I226" s="116">
        <v>61980</v>
      </c>
    </row>
    <row r="227" spans="1:9" ht="15.75" thickBot="1" x14ac:dyDescent="0.3">
      <c r="A227" s="123"/>
      <c r="B227" s="153"/>
      <c r="C227" s="111">
        <v>219</v>
      </c>
      <c r="D227" s="111">
        <v>203</v>
      </c>
      <c r="E227" s="111" t="s">
        <v>74</v>
      </c>
      <c r="F227" s="111" t="s">
        <v>32</v>
      </c>
      <c r="G227" s="111">
        <v>29815</v>
      </c>
      <c r="H227" s="115">
        <v>15</v>
      </c>
      <c r="I227" s="116">
        <v>447225</v>
      </c>
    </row>
    <row r="228" spans="1:9" ht="15.75" thickBot="1" x14ac:dyDescent="0.3">
      <c r="A228" s="123"/>
      <c r="B228" s="153"/>
      <c r="C228" s="111">
        <v>220</v>
      </c>
      <c r="D228" s="111">
        <v>203</v>
      </c>
      <c r="E228" s="111" t="s">
        <v>248</v>
      </c>
      <c r="F228" s="111" t="s">
        <v>32</v>
      </c>
      <c r="G228" s="111">
        <v>1280</v>
      </c>
      <c r="H228" s="115">
        <v>15</v>
      </c>
      <c r="I228" s="116">
        <v>19200</v>
      </c>
    </row>
    <row r="229" spans="1:9" x14ac:dyDescent="0.25">
      <c r="A229" s="123"/>
      <c r="B229" s="153"/>
      <c r="C229" s="111">
        <v>221</v>
      </c>
      <c r="D229" s="111">
        <v>203</v>
      </c>
      <c r="E229" s="111" t="s">
        <v>249</v>
      </c>
      <c r="F229" s="111" t="s">
        <v>32</v>
      </c>
      <c r="G229" s="111">
        <v>150</v>
      </c>
      <c r="H229" s="115">
        <v>18</v>
      </c>
      <c r="I229" s="116">
        <v>2700</v>
      </c>
    </row>
    <row r="230" spans="1:9" x14ac:dyDescent="0.25">
      <c r="A230" s="123"/>
      <c r="B230" s="153"/>
      <c r="C230" s="111">
        <v>222</v>
      </c>
      <c r="D230" s="111">
        <v>203</v>
      </c>
      <c r="E230" s="111" t="s">
        <v>250</v>
      </c>
      <c r="F230" s="111" t="s">
        <v>32</v>
      </c>
      <c r="G230" s="111">
        <v>145</v>
      </c>
      <c r="H230" s="115">
        <v>18</v>
      </c>
      <c r="I230" s="116">
        <v>2610</v>
      </c>
    </row>
    <row r="231" spans="1:9" x14ac:dyDescent="0.25">
      <c r="A231" s="123"/>
      <c r="B231" s="153"/>
      <c r="C231" s="111">
        <v>223</v>
      </c>
      <c r="D231" s="111">
        <v>203</v>
      </c>
      <c r="E231" s="111" t="s">
        <v>251</v>
      </c>
      <c r="F231" s="111" t="s">
        <v>32</v>
      </c>
      <c r="G231" s="111">
        <v>85</v>
      </c>
      <c r="H231" s="115">
        <v>18</v>
      </c>
      <c r="I231" s="116">
        <v>1530</v>
      </c>
    </row>
    <row r="232" spans="1:9" x14ac:dyDescent="0.25">
      <c r="A232" s="123"/>
      <c r="B232" s="153"/>
      <c r="C232" s="111">
        <v>224</v>
      </c>
      <c r="D232" s="111">
        <v>207</v>
      </c>
      <c r="E232" s="111" t="s">
        <v>252</v>
      </c>
      <c r="F232" s="111" t="s">
        <v>32</v>
      </c>
      <c r="G232" s="111">
        <v>20</v>
      </c>
      <c r="H232" s="115">
        <v>80</v>
      </c>
      <c r="I232" s="116">
        <v>1600</v>
      </c>
    </row>
    <row r="233" spans="1:9" x14ac:dyDescent="0.25">
      <c r="A233" s="123"/>
      <c r="B233" s="153"/>
      <c r="C233" s="111">
        <v>225</v>
      </c>
      <c r="D233" s="111">
        <v>207</v>
      </c>
      <c r="E233" s="111" t="s">
        <v>253</v>
      </c>
      <c r="F233" s="111" t="s">
        <v>32</v>
      </c>
      <c r="G233" s="111">
        <v>95</v>
      </c>
      <c r="H233" s="115">
        <v>80</v>
      </c>
      <c r="I233" s="116">
        <v>7600</v>
      </c>
    </row>
    <row r="234" spans="1:9" x14ac:dyDescent="0.25">
      <c r="A234" s="123"/>
      <c r="B234" s="153"/>
      <c r="C234" s="111">
        <v>226</v>
      </c>
      <c r="D234" s="111">
        <v>209</v>
      </c>
      <c r="E234" s="111" t="s">
        <v>254</v>
      </c>
      <c r="F234" s="111" t="s">
        <v>18</v>
      </c>
      <c r="G234" s="111">
        <v>1145</v>
      </c>
      <c r="H234" s="115">
        <v>25</v>
      </c>
      <c r="I234" s="116">
        <v>28625</v>
      </c>
    </row>
    <row r="235" spans="1:9" x14ac:dyDescent="0.25">
      <c r="A235" s="123"/>
      <c r="B235" s="153"/>
      <c r="C235" s="111">
        <v>227</v>
      </c>
      <c r="D235" s="111">
        <v>601</v>
      </c>
      <c r="E235" s="111" t="s">
        <v>255</v>
      </c>
      <c r="F235" s="111" t="s">
        <v>32</v>
      </c>
      <c r="G235" s="111">
        <v>145</v>
      </c>
      <c r="H235" s="115">
        <v>80</v>
      </c>
      <c r="I235" s="116">
        <v>11600</v>
      </c>
    </row>
    <row r="236" spans="1:9" x14ac:dyDescent="0.25">
      <c r="A236" s="123"/>
      <c r="B236" s="153"/>
      <c r="C236" s="111">
        <v>228</v>
      </c>
      <c r="D236" s="111">
        <v>601</v>
      </c>
      <c r="E236" s="111" t="s">
        <v>256</v>
      </c>
      <c r="F236" s="111" t="s">
        <v>32</v>
      </c>
      <c r="G236" s="111">
        <v>20</v>
      </c>
      <c r="H236" s="115">
        <v>100</v>
      </c>
      <c r="I236" s="116">
        <v>2000</v>
      </c>
    </row>
    <row r="237" spans="1:9" x14ac:dyDescent="0.25">
      <c r="A237" s="123"/>
      <c r="B237" s="153"/>
      <c r="C237" s="111">
        <v>229</v>
      </c>
      <c r="D237" s="111">
        <v>659</v>
      </c>
      <c r="E237" s="111" t="s">
        <v>257</v>
      </c>
      <c r="F237" s="111" t="s">
        <v>22</v>
      </c>
      <c r="G237" s="111">
        <v>24775</v>
      </c>
      <c r="H237" s="115">
        <v>3.5</v>
      </c>
      <c r="I237" s="116">
        <v>86712.5</v>
      </c>
    </row>
    <row r="238" spans="1:9" x14ac:dyDescent="0.25">
      <c r="A238" s="123"/>
      <c r="B238" s="153"/>
      <c r="C238" s="111">
        <v>230</v>
      </c>
      <c r="D238" s="111">
        <v>670</v>
      </c>
      <c r="E238" s="111" t="s">
        <v>258</v>
      </c>
      <c r="F238" s="111" t="s">
        <v>22</v>
      </c>
      <c r="G238" s="111">
        <v>2210</v>
      </c>
      <c r="H238" s="115">
        <v>7.5</v>
      </c>
      <c r="I238" s="116">
        <v>16575</v>
      </c>
    </row>
    <row r="239" spans="1:9" x14ac:dyDescent="0.25">
      <c r="A239" s="123"/>
      <c r="B239" s="153"/>
      <c r="C239" s="111">
        <v>231</v>
      </c>
      <c r="D239" s="111" t="s">
        <v>259</v>
      </c>
      <c r="E239" s="111" t="s">
        <v>260</v>
      </c>
      <c r="F239" s="111" t="s">
        <v>13</v>
      </c>
      <c r="G239" s="111">
        <v>715</v>
      </c>
      <c r="H239" s="115">
        <v>3</v>
      </c>
      <c r="I239" s="116">
        <v>2145</v>
      </c>
    </row>
    <row r="240" spans="1:9" x14ac:dyDescent="0.25">
      <c r="A240" s="123"/>
      <c r="B240" s="153"/>
      <c r="C240" s="111">
        <v>232</v>
      </c>
      <c r="D240" s="111" t="s">
        <v>259</v>
      </c>
      <c r="E240" s="111" t="s">
        <v>261</v>
      </c>
      <c r="F240" s="111" t="s">
        <v>396</v>
      </c>
      <c r="G240" s="111">
        <v>1</v>
      </c>
      <c r="H240" s="115">
        <v>4200</v>
      </c>
      <c r="I240" s="116">
        <v>4200</v>
      </c>
    </row>
    <row r="241" spans="1:9" x14ac:dyDescent="0.25">
      <c r="A241" s="123"/>
      <c r="B241" s="153"/>
      <c r="C241" s="111">
        <v>233</v>
      </c>
      <c r="D241" s="111" t="s">
        <v>259</v>
      </c>
      <c r="E241" s="111" t="s">
        <v>262</v>
      </c>
      <c r="F241" s="111" t="s">
        <v>396</v>
      </c>
      <c r="G241" s="111">
        <v>1</v>
      </c>
      <c r="H241" s="115">
        <v>2100</v>
      </c>
      <c r="I241" s="116">
        <v>2100</v>
      </c>
    </row>
    <row r="242" spans="1:9" ht="15.75" thickBot="1" x14ac:dyDescent="0.3">
      <c r="A242" s="123"/>
      <c r="B242" s="153"/>
      <c r="C242" s="111">
        <v>234</v>
      </c>
      <c r="D242" s="111" t="s">
        <v>259</v>
      </c>
      <c r="E242" s="111" t="s">
        <v>263</v>
      </c>
      <c r="F242" s="111" t="s">
        <v>396</v>
      </c>
      <c r="G242" s="111">
        <v>1</v>
      </c>
      <c r="H242" s="115">
        <v>500</v>
      </c>
      <c r="I242" s="116">
        <v>500</v>
      </c>
    </row>
    <row r="243" spans="1:9" ht="15.75" thickBot="1" x14ac:dyDescent="0.3">
      <c r="A243" s="123"/>
      <c r="B243" s="120" t="s">
        <v>473</v>
      </c>
      <c r="C243" s="121"/>
      <c r="D243" s="121"/>
      <c r="E243" s="121"/>
      <c r="F243" s="121"/>
      <c r="G243" s="121"/>
      <c r="H243" s="126"/>
      <c r="I243" s="127">
        <v>703902.5</v>
      </c>
    </row>
    <row r="244" spans="1:9" x14ac:dyDescent="0.25">
      <c r="A244" s="122">
        <v>7</v>
      </c>
      <c r="B244" s="119" t="s">
        <v>264</v>
      </c>
      <c r="C244" s="111">
        <v>235</v>
      </c>
      <c r="D244" s="111">
        <v>202</v>
      </c>
      <c r="E244" s="111" t="s">
        <v>265</v>
      </c>
      <c r="F244" s="111" t="s">
        <v>13</v>
      </c>
      <c r="G244" s="111">
        <v>2</v>
      </c>
      <c r="H244" s="115">
        <v>3500</v>
      </c>
      <c r="I244" s="116">
        <v>7000</v>
      </c>
    </row>
    <row r="245" spans="1:9" x14ac:dyDescent="0.25">
      <c r="A245" s="123"/>
      <c r="B245" s="153"/>
      <c r="C245" s="111">
        <v>236</v>
      </c>
      <c r="D245" s="111">
        <v>202</v>
      </c>
      <c r="E245" s="111" t="s">
        <v>266</v>
      </c>
      <c r="F245" s="111" t="s">
        <v>13</v>
      </c>
      <c r="G245" s="111">
        <v>1</v>
      </c>
      <c r="H245" s="115">
        <v>13500</v>
      </c>
      <c r="I245" s="116">
        <v>13500</v>
      </c>
    </row>
    <row r="246" spans="1:9" x14ac:dyDescent="0.25">
      <c r="A246" s="123"/>
      <c r="B246" s="153"/>
      <c r="C246" s="111">
        <v>237</v>
      </c>
      <c r="D246" s="111">
        <v>202</v>
      </c>
      <c r="E246" s="111" t="s">
        <v>267</v>
      </c>
      <c r="F246" s="111" t="s">
        <v>18</v>
      </c>
      <c r="G246" s="111">
        <v>9</v>
      </c>
      <c r="H246" s="115">
        <v>40</v>
      </c>
      <c r="I246" s="116">
        <v>360</v>
      </c>
    </row>
    <row r="247" spans="1:9" x14ac:dyDescent="0.25">
      <c r="A247" s="123"/>
      <c r="B247" s="153"/>
      <c r="C247" s="111">
        <v>238</v>
      </c>
      <c r="D247" s="111">
        <v>503</v>
      </c>
      <c r="E247" s="111" t="s">
        <v>268</v>
      </c>
      <c r="F247" s="111" t="s">
        <v>396</v>
      </c>
      <c r="G247" s="111">
        <v>1</v>
      </c>
      <c r="H247" s="115">
        <v>10000</v>
      </c>
      <c r="I247" s="116">
        <v>10000</v>
      </c>
    </row>
    <row r="248" spans="1:9" x14ac:dyDescent="0.25">
      <c r="A248" s="123"/>
      <c r="B248" s="153"/>
      <c r="C248" s="111">
        <v>239</v>
      </c>
      <c r="D248" s="111">
        <v>511</v>
      </c>
      <c r="E248" s="111" t="s">
        <v>269</v>
      </c>
      <c r="F248" s="111" t="s">
        <v>32</v>
      </c>
      <c r="G248" s="111">
        <v>2</v>
      </c>
      <c r="H248" s="115">
        <v>700</v>
      </c>
      <c r="I248" s="116">
        <v>1400</v>
      </c>
    </row>
    <row r="249" spans="1:9" x14ac:dyDescent="0.25">
      <c r="A249" s="123"/>
      <c r="B249" s="153"/>
      <c r="C249" s="111">
        <v>240</v>
      </c>
      <c r="D249" s="111">
        <v>606</v>
      </c>
      <c r="E249" s="111" t="s">
        <v>270</v>
      </c>
      <c r="F249" s="111" t="s">
        <v>18</v>
      </c>
      <c r="G249" s="111">
        <v>25</v>
      </c>
      <c r="H249" s="115">
        <v>60</v>
      </c>
      <c r="I249" s="116">
        <v>1500</v>
      </c>
    </row>
    <row r="250" spans="1:9" x14ac:dyDescent="0.25">
      <c r="A250" s="123"/>
      <c r="B250" s="153"/>
      <c r="C250" s="111">
        <v>241</v>
      </c>
      <c r="D250" s="111">
        <v>606</v>
      </c>
      <c r="E250" s="111" t="s">
        <v>271</v>
      </c>
      <c r="F250" s="111" t="s">
        <v>13</v>
      </c>
      <c r="G250" s="111">
        <v>2</v>
      </c>
      <c r="H250" s="115">
        <v>650</v>
      </c>
      <c r="I250" s="116">
        <v>1300</v>
      </c>
    </row>
    <row r="251" spans="1:9" x14ac:dyDescent="0.25">
      <c r="A251" s="123"/>
      <c r="B251" s="153"/>
      <c r="C251" s="111">
        <v>242</v>
      </c>
      <c r="D251" s="111">
        <v>606</v>
      </c>
      <c r="E251" s="111" t="s">
        <v>272</v>
      </c>
      <c r="F251" s="111" t="s">
        <v>13</v>
      </c>
      <c r="G251" s="111">
        <v>1</v>
      </c>
      <c r="H251" s="115">
        <v>2200</v>
      </c>
      <c r="I251" s="116">
        <v>2200</v>
      </c>
    </row>
    <row r="252" spans="1:9" x14ac:dyDescent="0.25">
      <c r="A252" s="123"/>
      <c r="B252" s="153"/>
      <c r="C252" s="111">
        <v>243</v>
      </c>
      <c r="D252" s="111">
        <v>606</v>
      </c>
      <c r="E252" s="111" t="s">
        <v>81</v>
      </c>
      <c r="F252" s="111" t="s">
        <v>13</v>
      </c>
      <c r="G252" s="111">
        <v>1</v>
      </c>
      <c r="H252" s="115">
        <v>2200</v>
      </c>
      <c r="I252" s="116">
        <v>2200</v>
      </c>
    </row>
    <row r="253" spans="1:9" x14ac:dyDescent="0.25">
      <c r="A253" s="123"/>
      <c r="B253" s="153"/>
      <c r="C253" s="111">
        <v>244</v>
      </c>
      <c r="D253" s="111">
        <v>607</v>
      </c>
      <c r="E253" s="111" t="s">
        <v>82</v>
      </c>
      <c r="F253" s="111" t="s">
        <v>18</v>
      </c>
      <c r="G253" s="111">
        <v>89</v>
      </c>
      <c r="H253" s="115">
        <v>35</v>
      </c>
      <c r="I253" s="116">
        <v>3115</v>
      </c>
    </row>
    <row r="254" spans="1:9" x14ac:dyDescent="0.25">
      <c r="A254" s="123"/>
      <c r="B254" s="153"/>
      <c r="C254" s="111">
        <v>245</v>
      </c>
      <c r="D254" s="111">
        <v>607</v>
      </c>
      <c r="E254" s="111" t="s">
        <v>273</v>
      </c>
      <c r="F254" s="111" t="s">
        <v>13</v>
      </c>
      <c r="G254" s="111">
        <v>1</v>
      </c>
      <c r="H254" s="115">
        <v>250</v>
      </c>
      <c r="I254" s="116">
        <v>250</v>
      </c>
    </row>
    <row r="255" spans="1:9" x14ac:dyDescent="0.25">
      <c r="A255" s="123"/>
      <c r="B255" s="153"/>
      <c r="C255" s="111">
        <v>246</v>
      </c>
      <c r="D255" s="111">
        <v>601</v>
      </c>
      <c r="E255" s="111" t="s">
        <v>172</v>
      </c>
      <c r="F255" s="111" t="s">
        <v>32</v>
      </c>
      <c r="G255" s="111">
        <v>45</v>
      </c>
      <c r="H255" s="115">
        <v>80</v>
      </c>
      <c r="I255" s="116">
        <v>3600</v>
      </c>
    </row>
    <row r="256" spans="1:9" x14ac:dyDescent="0.25">
      <c r="A256" s="123"/>
      <c r="B256" s="153"/>
      <c r="C256" s="111">
        <v>247</v>
      </c>
      <c r="D256" s="111">
        <v>603</v>
      </c>
      <c r="E256" s="111" t="s">
        <v>274</v>
      </c>
      <c r="F256" s="111" t="s">
        <v>18</v>
      </c>
      <c r="G256" s="111">
        <v>84</v>
      </c>
      <c r="H256" s="115">
        <v>375</v>
      </c>
      <c r="I256" s="116">
        <v>31500</v>
      </c>
    </row>
    <row r="257" spans="1:9" ht="15.75" thickBot="1" x14ac:dyDescent="0.3">
      <c r="A257" s="123"/>
      <c r="B257" s="153"/>
      <c r="C257" s="111">
        <v>248</v>
      </c>
      <c r="D257" s="111">
        <v>603</v>
      </c>
      <c r="E257" s="111" t="s">
        <v>275</v>
      </c>
      <c r="F257" s="111" t="s">
        <v>18</v>
      </c>
      <c r="G257" s="111">
        <v>2</v>
      </c>
      <c r="H257" s="115">
        <v>2800</v>
      </c>
      <c r="I257" s="116">
        <v>5600</v>
      </c>
    </row>
    <row r="258" spans="1:9" ht="15.75" thickBot="1" x14ac:dyDescent="0.3">
      <c r="A258" s="123"/>
      <c r="B258" s="120" t="s">
        <v>474</v>
      </c>
      <c r="C258" s="121"/>
      <c r="D258" s="121"/>
      <c r="E258" s="121"/>
      <c r="F258" s="121"/>
      <c r="G258" s="121"/>
      <c r="H258" s="126"/>
      <c r="I258" s="127">
        <v>83525</v>
      </c>
    </row>
    <row r="259" spans="1:9" x14ac:dyDescent="0.25">
      <c r="A259" s="122">
        <v>8</v>
      </c>
      <c r="B259" s="119" t="s">
        <v>276</v>
      </c>
      <c r="C259" s="111">
        <v>249</v>
      </c>
      <c r="D259" s="111">
        <v>503</v>
      </c>
      <c r="E259" s="111" t="s">
        <v>268</v>
      </c>
      <c r="F259" s="111" t="s">
        <v>396</v>
      </c>
      <c r="G259" s="111">
        <v>1</v>
      </c>
      <c r="H259" s="115">
        <v>10000</v>
      </c>
      <c r="I259" s="116">
        <v>10000</v>
      </c>
    </row>
    <row r="260" spans="1:9" x14ac:dyDescent="0.25">
      <c r="A260" s="123"/>
      <c r="B260" s="153"/>
      <c r="C260" s="111">
        <v>250</v>
      </c>
      <c r="D260" s="111" t="s">
        <v>92</v>
      </c>
      <c r="E260" s="111" t="s">
        <v>276</v>
      </c>
      <c r="F260" s="111" t="s">
        <v>396</v>
      </c>
      <c r="G260" s="111">
        <v>1</v>
      </c>
      <c r="H260" s="115">
        <v>93000</v>
      </c>
      <c r="I260" s="116">
        <v>93000</v>
      </c>
    </row>
    <row r="261" spans="1:9" ht="15.75" thickBot="1" x14ac:dyDescent="0.3">
      <c r="A261" s="123"/>
      <c r="B261" s="153"/>
      <c r="C261" s="111">
        <v>251</v>
      </c>
      <c r="D261" s="111">
        <v>601</v>
      </c>
      <c r="E261" s="111" t="s">
        <v>277</v>
      </c>
      <c r="F261" s="111" t="s">
        <v>32</v>
      </c>
      <c r="G261" s="111">
        <v>60</v>
      </c>
      <c r="H261" s="115">
        <v>50</v>
      </c>
      <c r="I261" s="116">
        <v>3000</v>
      </c>
    </row>
    <row r="262" spans="1:9" ht="15.75" thickBot="1" x14ac:dyDescent="0.3">
      <c r="A262" s="123"/>
      <c r="B262" s="120" t="s">
        <v>475</v>
      </c>
      <c r="C262" s="121"/>
      <c r="D262" s="121"/>
      <c r="E262" s="121"/>
      <c r="F262" s="121"/>
      <c r="G262" s="121"/>
      <c r="H262" s="126"/>
      <c r="I262" s="127">
        <v>106000</v>
      </c>
    </row>
    <row r="263" spans="1:9" x14ac:dyDescent="0.25">
      <c r="A263" s="122">
        <v>9</v>
      </c>
      <c r="B263" s="119" t="s">
        <v>278</v>
      </c>
      <c r="C263" s="111">
        <v>252</v>
      </c>
      <c r="D263" s="111">
        <v>801</v>
      </c>
      <c r="E263" s="111" t="s">
        <v>279</v>
      </c>
      <c r="F263" s="111" t="s">
        <v>18</v>
      </c>
      <c r="G263" s="111">
        <v>64</v>
      </c>
      <c r="H263" s="115">
        <v>175</v>
      </c>
      <c r="I263" s="116">
        <v>11200</v>
      </c>
    </row>
    <row r="264" spans="1:9" x14ac:dyDescent="0.25">
      <c r="A264" s="123"/>
      <c r="B264" s="153"/>
      <c r="C264" s="111">
        <v>253</v>
      </c>
      <c r="D264" s="111">
        <v>801</v>
      </c>
      <c r="E264" s="111" t="s">
        <v>280</v>
      </c>
      <c r="F264" s="111" t="s">
        <v>18</v>
      </c>
      <c r="G264" s="111">
        <v>2678</v>
      </c>
      <c r="H264" s="115">
        <v>175</v>
      </c>
      <c r="I264" s="116">
        <v>468650</v>
      </c>
    </row>
    <row r="265" spans="1:9" x14ac:dyDescent="0.25">
      <c r="A265" s="123"/>
      <c r="B265" s="153"/>
      <c r="C265" s="111">
        <v>254</v>
      </c>
      <c r="D265" s="111">
        <v>801</v>
      </c>
      <c r="E265" s="111" t="s">
        <v>281</v>
      </c>
      <c r="F265" s="111" t="s">
        <v>18</v>
      </c>
      <c r="G265" s="111">
        <v>346</v>
      </c>
      <c r="H265" s="115">
        <v>175</v>
      </c>
      <c r="I265" s="116">
        <v>60550</v>
      </c>
    </row>
    <row r="266" spans="1:9" x14ac:dyDescent="0.25">
      <c r="A266" s="123"/>
      <c r="B266" s="153"/>
      <c r="C266" s="111">
        <v>255</v>
      </c>
      <c r="D266" s="111">
        <v>802</v>
      </c>
      <c r="E266" s="111" t="s">
        <v>282</v>
      </c>
      <c r="F266" s="111" t="s">
        <v>13</v>
      </c>
      <c r="G266" s="111">
        <v>8</v>
      </c>
      <c r="H266" s="115">
        <v>2500</v>
      </c>
      <c r="I266" s="116">
        <v>20000</v>
      </c>
    </row>
    <row r="267" spans="1:9" x14ac:dyDescent="0.25">
      <c r="A267" s="123"/>
      <c r="B267" s="153"/>
      <c r="C267" s="111">
        <v>256</v>
      </c>
      <c r="D267" s="111">
        <v>802</v>
      </c>
      <c r="E267" s="111" t="s">
        <v>283</v>
      </c>
      <c r="F267" s="111" t="s">
        <v>13</v>
      </c>
      <c r="G267" s="111">
        <v>4</v>
      </c>
      <c r="H267" s="115">
        <v>2000</v>
      </c>
      <c r="I267" s="116">
        <v>8000</v>
      </c>
    </row>
    <row r="268" spans="1:9" x14ac:dyDescent="0.25">
      <c r="A268" s="123"/>
      <c r="B268" s="153"/>
      <c r="C268" s="111">
        <v>257</v>
      </c>
      <c r="D268" s="111">
        <v>802</v>
      </c>
      <c r="E268" s="111" t="s">
        <v>284</v>
      </c>
      <c r="F268" s="111" t="s">
        <v>13</v>
      </c>
      <c r="G268" s="111">
        <v>1</v>
      </c>
      <c r="H268" s="115">
        <v>1200</v>
      </c>
      <c r="I268" s="116">
        <v>1200</v>
      </c>
    </row>
    <row r="269" spans="1:9" x14ac:dyDescent="0.25">
      <c r="A269" s="123"/>
      <c r="B269" s="153"/>
      <c r="C269" s="111">
        <v>258</v>
      </c>
      <c r="D269" s="111">
        <v>802</v>
      </c>
      <c r="E269" s="111" t="s">
        <v>285</v>
      </c>
      <c r="F269" s="111" t="s">
        <v>13</v>
      </c>
      <c r="G269" s="111">
        <v>8</v>
      </c>
      <c r="H269" s="115">
        <v>1500</v>
      </c>
      <c r="I269" s="116">
        <v>12000</v>
      </c>
    </row>
    <row r="270" spans="1:9" x14ac:dyDescent="0.25">
      <c r="A270" s="123"/>
      <c r="B270" s="153"/>
      <c r="C270" s="111">
        <v>259</v>
      </c>
      <c r="D270" s="111">
        <v>803</v>
      </c>
      <c r="E270" s="111" t="s">
        <v>286</v>
      </c>
      <c r="F270" s="111" t="s">
        <v>13</v>
      </c>
      <c r="G270" s="111">
        <v>1</v>
      </c>
      <c r="H270" s="115">
        <v>22000</v>
      </c>
      <c r="I270" s="116">
        <v>22000</v>
      </c>
    </row>
    <row r="271" spans="1:9" ht="15.75" thickBot="1" x14ac:dyDescent="0.3">
      <c r="A271" s="123"/>
      <c r="B271" s="153"/>
      <c r="C271" s="111">
        <v>260</v>
      </c>
      <c r="D271" s="111">
        <v>805</v>
      </c>
      <c r="E271" s="111" t="s">
        <v>287</v>
      </c>
      <c r="F271" s="111" t="s">
        <v>13</v>
      </c>
      <c r="G271" s="111">
        <v>36</v>
      </c>
      <c r="H271" s="115">
        <v>1800</v>
      </c>
      <c r="I271" s="116">
        <v>64800</v>
      </c>
    </row>
    <row r="272" spans="1:9" ht="15.75" thickBot="1" x14ac:dyDescent="0.3">
      <c r="A272" s="123"/>
      <c r="B272" s="153"/>
      <c r="C272" s="111">
        <v>261</v>
      </c>
      <c r="D272" s="111">
        <v>805</v>
      </c>
      <c r="E272" s="111" t="s">
        <v>288</v>
      </c>
      <c r="F272" s="111" t="s">
        <v>13</v>
      </c>
      <c r="G272" s="111">
        <v>21</v>
      </c>
      <c r="H272" s="115">
        <v>1800</v>
      </c>
      <c r="I272" s="116">
        <v>37800</v>
      </c>
    </row>
    <row r="273" spans="1:9" x14ac:dyDescent="0.25">
      <c r="A273" s="123"/>
      <c r="B273" s="153"/>
      <c r="C273" s="111">
        <v>262</v>
      </c>
      <c r="D273" s="111">
        <v>805</v>
      </c>
      <c r="E273" s="111" t="s">
        <v>289</v>
      </c>
      <c r="F273" s="111" t="s">
        <v>13</v>
      </c>
      <c r="G273" s="111">
        <v>2</v>
      </c>
      <c r="H273" s="115">
        <v>2300</v>
      </c>
      <c r="I273" s="116">
        <v>4600</v>
      </c>
    </row>
    <row r="274" spans="1:9" x14ac:dyDescent="0.25">
      <c r="A274" s="123"/>
      <c r="B274" s="153"/>
      <c r="C274" s="111">
        <v>263</v>
      </c>
      <c r="D274" s="111">
        <v>805</v>
      </c>
      <c r="E274" s="111" t="s">
        <v>290</v>
      </c>
      <c r="F274" s="111" t="s">
        <v>13</v>
      </c>
      <c r="G274" s="111">
        <v>2</v>
      </c>
      <c r="H274" s="115">
        <v>2300</v>
      </c>
      <c r="I274" s="116">
        <v>4600</v>
      </c>
    </row>
    <row r="275" spans="1:9" x14ac:dyDescent="0.25">
      <c r="A275" s="123"/>
      <c r="B275" s="153"/>
      <c r="C275" s="111">
        <v>264</v>
      </c>
      <c r="D275" s="111">
        <v>807</v>
      </c>
      <c r="E275" s="111" t="s">
        <v>291</v>
      </c>
      <c r="F275" s="111" t="s">
        <v>13</v>
      </c>
      <c r="G275" s="111">
        <v>3</v>
      </c>
      <c r="H275" s="115">
        <v>750</v>
      </c>
      <c r="I275" s="116">
        <v>2250</v>
      </c>
    </row>
    <row r="276" spans="1:9" x14ac:dyDescent="0.25">
      <c r="A276" s="123"/>
      <c r="B276" s="153"/>
      <c r="C276" s="111">
        <v>265</v>
      </c>
      <c r="D276" s="111">
        <v>808</v>
      </c>
      <c r="E276" s="111" t="s">
        <v>292</v>
      </c>
      <c r="F276" s="111" t="s">
        <v>13</v>
      </c>
      <c r="G276" s="111">
        <v>1</v>
      </c>
      <c r="H276" s="115">
        <v>925</v>
      </c>
      <c r="I276" s="116">
        <v>925</v>
      </c>
    </row>
    <row r="277" spans="1:9" x14ac:dyDescent="0.25">
      <c r="A277" s="123"/>
      <c r="B277" s="153"/>
      <c r="C277" s="111">
        <v>266</v>
      </c>
      <c r="D277" s="111">
        <v>809</v>
      </c>
      <c r="E277" s="111" t="s">
        <v>293</v>
      </c>
      <c r="F277" s="111" t="s">
        <v>13</v>
      </c>
      <c r="G277" s="111">
        <v>2</v>
      </c>
      <c r="H277" s="115">
        <v>2500</v>
      </c>
      <c r="I277" s="116">
        <v>5000</v>
      </c>
    </row>
    <row r="278" spans="1:9" x14ac:dyDescent="0.25">
      <c r="A278" s="123"/>
      <c r="B278" s="153"/>
      <c r="C278" s="111">
        <v>267</v>
      </c>
      <c r="D278" s="111">
        <v>809</v>
      </c>
      <c r="E278" s="111" t="s">
        <v>294</v>
      </c>
      <c r="F278" s="111" t="s">
        <v>13</v>
      </c>
      <c r="G278" s="111">
        <v>5</v>
      </c>
      <c r="H278" s="115">
        <v>3500</v>
      </c>
      <c r="I278" s="116">
        <v>17500</v>
      </c>
    </row>
    <row r="279" spans="1:9" x14ac:dyDescent="0.25">
      <c r="A279" s="123"/>
      <c r="B279" s="153"/>
      <c r="C279" s="111">
        <v>268</v>
      </c>
      <c r="D279" s="111">
        <v>812</v>
      </c>
      <c r="E279" s="111" t="s">
        <v>295</v>
      </c>
      <c r="F279" s="111" t="s">
        <v>13</v>
      </c>
      <c r="G279" s="111">
        <v>5</v>
      </c>
      <c r="H279" s="115">
        <v>2000</v>
      </c>
      <c r="I279" s="116">
        <v>10000</v>
      </c>
    </row>
    <row r="280" spans="1:9" x14ac:dyDescent="0.25">
      <c r="A280" s="123"/>
      <c r="B280" s="153"/>
      <c r="C280" s="111">
        <v>269</v>
      </c>
      <c r="D280" s="111">
        <v>816</v>
      </c>
      <c r="E280" s="111" t="s">
        <v>296</v>
      </c>
      <c r="F280" s="111" t="s">
        <v>13</v>
      </c>
      <c r="G280" s="111">
        <v>10</v>
      </c>
      <c r="H280" s="115">
        <v>2100</v>
      </c>
      <c r="I280" s="116">
        <v>21000</v>
      </c>
    </row>
    <row r="281" spans="1:9" x14ac:dyDescent="0.25">
      <c r="A281" s="123"/>
      <c r="B281" s="153"/>
      <c r="C281" s="111">
        <v>270</v>
      </c>
      <c r="D281" s="111">
        <v>818</v>
      </c>
      <c r="E281" s="111" t="s">
        <v>297</v>
      </c>
      <c r="F281" s="111" t="s">
        <v>13</v>
      </c>
      <c r="G281" s="111">
        <v>21</v>
      </c>
      <c r="H281" s="115">
        <v>1500</v>
      </c>
      <c r="I281" s="116">
        <v>31500</v>
      </c>
    </row>
    <row r="282" spans="1:9" ht="15.75" thickBot="1" x14ac:dyDescent="0.3">
      <c r="A282" s="123"/>
      <c r="B282" s="153"/>
      <c r="C282" s="111">
        <v>271</v>
      </c>
      <c r="D282" s="111" t="s">
        <v>259</v>
      </c>
      <c r="E282" s="111" t="s">
        <v>298</v>
      </c>
      <c r="F282" s="111" t="s">
        <v>396</v>
      </c>
      <c r="G282" s="111">
        <v>1</v>
      </c>
      <c r="H282" s="115">
        <v>15000</v>
      </c>
      <c r="I282" s="116">
        <v>15000</v>
      </c>
    </row>
    <row r="283" spans="1:9" ht="15.75" thickBot="1" x14ac:dyDescent="0.3">
      <c r="A283" s="123"/>
      <c r="B283" s="120" t="s">
        <v>476</v>
      </c>
      <c r="C283" s="121"/>
      <c r="D283" s="121"/>
      <c r="E283" s="121"/>
      <c r="F283" s="121"/>
      <c r="G283" s="121"/>
      <c r="H283" s="126"/>
      <c r="I283" s="127">
        <v>818575</v>
      </c>
    </row>
    <row r="284" spans="1:9" x14ac:dyDescent="0.25">
      <c r="A284" s="122">
        <v>10</v>
      </c>
      <c r="B284" s="119" t="s">
        <v>299</v>
      </c>
      <c r="C284" s="111">
        <v>272</v>
      </c>
      <c r="D284" s="111">
        <v>604</v>
      </c>
      <c r="E284" s="111" t="s">
        <v>300</v>
      </c>
      <c r="F284" s="111" t="s">
        <v>13</v>
      </c>
      <c r="G284" s="111">
        <v>1</v>
      </c>
      <c r="H284" s="115">
        <v>5000</v>
      </c>
      <c r="I284" s="116">
        <v>5000</v>
      </c>
    </row>
    <row r="285" spans="1:9" x14ac:dyDescent="0.25">
      <c r="A285" s="123"/>
      <c r="B285" s="153"/>
      <c r="C285" s="111">
        <v>273</v>
      </c>
      <c r="D285" s="111">
        <v>604</v>
      </c>
      <c r="E285" s="111" t="s">
        <v>301</v>
      </c>
      <c r="F285" s="111" t="s">
        <v>13</v>
      </c>
      <c r="G285" s="111">
        <v>2</v>
      </c>
      <c r="H285" s="115">
        <v>5000</v>
      </c>
      <c r="I285" s="116">
        <v>10000</v>
      </c>
    </row>
    <row r="286" spans="1:9" x14ac:dyDescent="0.25">
      <c r="A286" s="123"/>
      <c r="B286" s="153"/>
      <c r="C286" s="111">
        <v>274</v>
      </c>
      <c r="D286" s="111">
        <v>604</v>
      </c>
      <c r="E286" s="111" t="s">
        <v>302</v>
      </c>
      <c r="F286" s="111" t="s">
        <v>13</v>
      </c>
      <c r="G286" s="111">
        <v>6</v>
      </c>
      <c r="H286" s="115">
        <v>1500</v>
      </c>
      <c r="I286" s="116">
        <v>9000</v>
      </c>
    </row>
    <row r="287" spans="1:9" ht="15.75" thickBot="1" x14ac:dyDescent="0.3">
      <c r="A287" s="123"/>
      <c r="B287" s="153"/>
      <c r="C287" s="111">
        <v>275</v>
      </c>
      <c r="D287" s="111">
        <v>901</v>
      </c>
      <c r="E287" s="111" t="s">
        <v>303</v>
      </c>
      <c r="F287" s="111" t="s">
        <v>18</v>
      </c>
      <c r="G287" s="111">
        <v>64</v>
      </c>
      <c r="H287" s="115">
        <v>190</v>
      </c>
      <c r="I287" s="116">
        <v>12160</v>
      </c>
    </row>
    <row r="288" spans="1:9" ht="15.75" thickBot="1" x14ac:dyDescent="0.3">
      <c r="A288" s="123"/>
      <c r="B288" s="153"/>
      <c r="C288" s="111">
        <v>276</v>
      </c>
      <c r="D288" s="111">
        <v>901</v>
      </c>
      <c r="E288" s="111" t="s">
        <v>304</v>
      </c>
      <c r="F288" s="111" t="s">
        <v>18</v>
      </c>
      <c r="G288" s="111">
        <v>10</v>
      </c>
      <c r="H288" s="115">
        <v>400</v>
      </c>
      <c r="I288" s="116">
        <v>4000</v>
      </c>
    </row>
    <row r="289" spans="1:9" x14ac:dyDescent="0.25">
      <c r="A289" s="123"/>
      <c r="B289" s="153"/>
      <c r="C289" s="111">
        <v>277</v>
      </c>
      <c r="D289" s="111" t="s">
        <v>259</v>
      </c>
      <c r="E289" s="111" t="s">
        <v>305</v>
      </c>
      <c r="F289" s="111" t="s">
        <v>13</v>
      </c>
      <c r="G289" s="111">
        <v>15</v>
      </c>
      <c r="H289" s="115">
        <v>2000</v>
      </c>
      <c r="I289" s="116">
        <v>30000</v>
      </c>
    </row>
    <row r="290" spans="1:9" ht="15.75" thickBot="1" x14ac:dyDescent="0.3">
      <c r="A290" s="123"/>
      <c r="B290" s="153"/>
      <c r="C290" s="111">
        <v>278</v>
      </c>
      <c r="D290" s="111" t="s">
        <v>259</v>
      </c>
      <c r="E290" s="111" t="s">
        <v>306</v>
      </c>
      <c r="F290" s="111" t="s">
        <v>13</v>
      </c>
      <c r="G290" s="111">
        <v>20</v>
      </c>
      <c r="H290" s="115">
        <v>1000</v>
      </c>
      <c r="I290" s="116">
        <v>20000</v>
      </c>
    </row>
    <row r="291" spans="1:9" ht="15.75" thickBot="1" x14ac:dyDescent="0.3">
      <c r="A291" s="123"/>
      <c r="B291" s="120" t="s">
        <v>477</v>
      </c>
      <c r="C291" s="121"/>
      <c r="D291" s="121"/>
      <c r="E291" s="121"/>
      <c r="F291" s="121"/>
      <c r="G291" s="121"/>
      <c r="H291" s="126"/>
      <c r="I291" s="127">
        <v>90160</v>
      </c>
    </row>
    <row r="292" spans="1:9" x14ac:dyDescent="0.25">
      <c r="A292" s="122">
        <v>11</v>
      </c>
      <c r="B292" s="119" t="s">
        <v>307</v>
      </c>
      <c r="C292" s="111">
        <v>279</v>
      </c>
      <c r="D292" s="111">
        <v>202</v>
      </c>
      <c r="E292" s="111" t="s">
        <v>308</v>
      </c>
      <c r="F292" s="111" t="s">
        <v>13</v>
      </c>
      <c r="G292" s="111">
        <v>130</v>
      </c>
      <c r="H292" s="115">
        <v>35</v>
      </c>
      <c r="I292" s="116">
        <v>4550</v>
      </c>
    </row>
    <row r="293" spans="1:9" ht="15.75" thickBot="1" x14ac:dyDescent="0.3">
      <c r="A293" s="123"/>
      <c r="B293" s="153"/>
      <c r="C293" s="111">
        <v>280</v>
      </c>
      <c r="D293" s="111">
        <v>621</v>
      </c>
      <c r="E293" s="111" t="s">
        <v>309</v>
      </c>
      <c r="F293" s="111" t="s">
        <v>13</v>
      </c>
      <c r="G293" s="111">
        <v>255</v>
      </c>
      <c r="H293" s="115">
        <v>40</v>
      </c>
      <c r="I293" s="116">
        <v>10200</v>
      </c>
    </row>
    <row r="294" spans="1:9" x14ac:dyDescent="0.25">
      <c r="A294" s="123"/>
      <c r="B294" s="153"/>
      <c r="C294" s="111">
        <v>281</v>
      </c>
      <c r="D294" s="111">
        <v>630</v>
      </c>
      <c r="E294" s="111" t="s">
        <v>310</v>
      </c>
      <c r="F294" s="111" t="s">
        <v>18</v>
      </c>
      <c r="G294" s="111">
        <v>322</v>
      </c>
      <c r="H294" s="115">
        <v>17</v>
      </c>
      <c r="I294" s="116">
        <v>5474</v>
      </c>
    </row>
    <row r="295" spans="1:9" ht="15.75" thickBot="1" x14ac:dyDescent="0.3">
      <c r="A295" s="123"/>
      <c r="B295" s="153"/>
      <c r="C295" s="111">
        <v>282</v>
      </c>
      <c r="D295" s="111">
        <v>630</v>
      </c>
      <c r="E295" s="111" t="s">
        <v>311</v>
      </c>
      <c r="F295" s="111" t="s">
        <v>13</v>
      </c>
      <c r="G295" s="111">
        <v>15</v>
      </c>
      <c r="H295" s="115">
        <v>175</v>
      </c>
      <c r="I295" s="116">
        <v>2625</v>
      </c>
    </row>
    <row r="296" spans="1:9" ht="15.75" thickBot="1" x14ac:dyDescent="0.3">
      <c r="A296" s="123"/>
      <c r="B296" s="153"/>
      <c r="C296" s="111">
        <v>283</v>
      </c>
      <c r="D296" s="111">
        <v>630</v>
      </c>
      <c r="E296" s="111" t="s">
        <v>312</v>
      </c>
      <c r="F296" s="111" t="s">
        <v>24</v>
      </c>
      <c r="G296" s="111">
        <v>138</v>
      </c>
      <c r="H296" s="115">
        <v>25</v>
      </c>
      <c r="I296" s="116">
        <v>3450</v>
      </c>
    </row>
    <row r="297" spans="1:9" x14ac:dyDescent="0.25">
      <c r="A297" s="123"/>
      <c r="B297" s="153"/>
      <c r="C297" s="111">
        <v>284</v>
      </c>
      <c r="D297" s="111">
        <v>630</v>
      </c>
      <c r="E297" s="111" t="s">
        <v>313</v>
      </c>
      <c r="F297" s="111" t="s">
        <v>13</v>
      </c>
      <c r="G297" s="111">
        <v>5</v>
      </c>
      <c r="H297" s="115">
        <v>30</v>
      </c>
      <c r="I297" s="116">
        <v>150</v>
      </c>
    </row>
    <row r="298" spans="1:9" x14ac:dyDescent="0.25">
      <c r="A298" s="123"/>
      <c r="B298" s="153"/>
      <c r="C298" s="111">
        <v>285</v>
      </c>
      <c r="D298" s="111">
        <v>630</v>
      </c>
      <c r="E298" s="111" t="s">
        <v>314</v>
      </c>
      <c r="F298" s="111" t="s">
        <v>13</v>
      </c>
      <c r="G298" s="111">
        <v>11</v>
      </c>
      <c r="H298" s="115">
        <v>30</v>
      </c>
      <c r="I298" s="116">
        <v>330</v>
      </c>
    </row>
    <row r="299" spans="1:9" x14ac:dyDescent="0.25">
      <c r="A299" s="123"/>
      <c r="B299" s="153"/>
      <c r="C299" s="111">
        <v>286</v>
      </c>
      <c r="D299" s="111">
        <v>630</v>
      </c>
      <c r="E299" s="111" t="s">
        <v>315</v>
      </c>
      <c r="F299" s="111" t="s">
        <v>13</v>
      </c>
      <c r="G299" s="111">
        <v>5</v>
      </c>
      <c r="H299" s="115">
        <v>30</v>
      </c>
      <c r="I299" s="116">
        <v>150</v>
      </c>
    </row>
    <row r="300" spans="1:9" x14ac:dyDescent="0.25">
      <c r="A300" s="123"/>
      <c r="B300" s="153"/>
      <c r="C300" s="111">
        <v>287</v>
      </c>
      <c r="D300" s="111">
        <v>637</v>
      </c>
      <c r="E300" s="111" t="s">
        <v>316</v>
      </c>
      <c r="F300" s="111" t="s">
        <v>13</v>
      </c>
      <c r="G300" s="111">
        <v>3</v>
      </c>
      <c r="H300" s="115">
        <v>200</v>
      </c>
      <c r="I300" s="116">
        <v>600</v>
      </c>
    </row>
    <row r="301" spans="1:9" x14ac:dyDescent="0.25">
      <c r="A301" s="123"/>
      <c r="B301" s="153"/>
      <c r="C301" s="111">
        <v>288</v>
      </c>
      <c r="D301" s="111">
        <v>637</v>
      </c>
      <c r="E301" s="111" t="s">
        <v>317</v>
      </c>
      <c r="F301" s="111" t="s">
        <v>13</v>
      </c>
      <c r="G301" s="111">
        <v>1</v>
      </c>
      <c r="H301" s="115">
        <v>50</v>
      </c>
      <c r="I301" s="116">
        <v>50</v>
      </c>
    </row>
    <row r="302" spans="1:9" x14ac:dyDescent="0.25">
      <c r="A302" s="123"/>
      <c r="B302" s="153"/>
      <c r="C302" s="111">
        <v>289</v>
      </c>
      <c r="D302" s="111">
        <v>642</v>
      </c>
      <c r="E302" s="111" t="s">
        <v>318</v>
      </c>
      <c r="F302" s="111" t="s">
        <v>18</v>
      </c>
      <c r="G302" s="111">
        <v>133</v>
      </c>
      <c r="H302" s="115">
        <v>6</v>
      </c>
      <c r="I302" s="116">
        <v>798</v>
      </c>
    </row>
    <row r="303" spans="1:9" x14ac:dyDescent="0.25">
      <c r="A303" s="123"/>
      <c r="B303" s="153"/>
      <c r="C303" s="111">
        <v>290</v>
      </c>
      <c r="D303" s="111">
        <v>644</v>
      </c>
      <c r="E303" s="111" t="s">
        <v>319</v>
      </c>
      <c r="F303" s="111" t="s">
        <v>141</v>
      </c>
      <c r="G303" s="111">
        <v>0.32</v>
      </c>
      <c r="H303" s="115">
        <v>16000</v>
      </c>
      <c r="I303" s="116">
        <v>5120</v>
      </c>
    </row>
    <row r="304" spans="1:9" x14ac:dyDescent="0.25">
      <c r="A304" s="123"/>
      <c r="B304" s="153"/>
      <c r="C304" s="111">
        <v>291</v>
      </c>
      <c r="D304" s="111">
        <v>644</v>
      </c>
      <c r="E304" s="111" t="s">
        <v>320</v>
      </c>
      <c r="F304" s="111" t="s">
        <v>141</v>
      </c>
      <c r="G304" s="111">
        <v>0.9</v>
      </c>
      <c r="H304" s="115">
        <v>6500</v>
      </c>
      <c r="I304" s="116">
        <v>5850</v>
      </c>
    </row>
    <row r="305" spans="1:9" x14ac:dyDescent="0.25">
      <c r="A305" s="123"/>
      <c r="B305" s="153"/>
      <c r="C305" s="111">
        <v>292</v>
      </c>
      <c r="D305" s="111">
        <v>644</v>
      </c>
      <c r="E305" s="111" t="s">
        <v>321</v>
      </c>
      <c r="F305" s="111" t="s">
        <v>18</v>
      </c>
      <c r="G305" s="111">
        <v>1286</v>
      </c>
      <c r="H305" s="115">
        <v>2</v>
      </c>
      <c r="I305" s="116">
        <v>2572</v>
      </c>
    </row>
    <row r="306" spans="1:9" x14ac:dyDescent="0.25">
      <c r="A306" s="123"/>
      <c r="B306" s="153"/>
      <c r="C306" s="111">
        <v>293</v>
      </c>
      <c r="D306" s="111">
        <v>644</v>
      </c>
      <c r="E306" s="111" t="s">
        <v>322</v>
      </c>
      <c r="F306" s="111" t="s">
        <v>18</v>
      </c>
      <c r="G306" s="111">
        <v>158</v>
      </c>
      <c r="H306" s="115">
        <v>6</v>
      </c>
      <c r="I306" s="116">
        <v>948</v>
      </c>
    </row>
    <row r="307" spans="1:9" x14ac:dyDescent="0.25">
      <c r="A307" s="123"/>
      <c r="B307" s="153"/>
      <c r="C307" s="111">
        <v>294</v>
      </c>
      <c r="D307" s="111">
        <v>644</v>
      </c>
      <c r="E307" s="111" t="s">
        <v>323</v>
      </c>
      <c r="F307" s="111" t="s">
        <v>18</v>
      </c>
      <c r="G307" s="111">
        <v>1098</v>
      </c>
      <c r="H307" s="115">
        <v>4</v>
      </c>
      <c r="I307" s="116">
        <v>4392</v>
      </c>
    </row>
    <row r="308" spans="1:9" x14ac:dyDescent="0.25">
      <c r="A308" s="123"/>
      <c r="B308" s="153"/>
      <c r="C308" s="111">
        <v>295</v>
      </c>
      <c r="D308" s="111">
        <v>644</v>
      </c>
      <c r="E308" s="111" t="s">
        <v>324</v>
      </c>
      <c r="F308" s="111" t="s">
        <v>18</v>
      </c>
      <c r="G308" s="111">
        <v>355</v>
      </c>
      <c r="H308" s="115">
        <v>6</v>
      </c>
      <c r="I308" s="116">
        <v>2130</v>
      </c>
    </row>
    <row r="309" spans="1:9" x14ac:dyDescent="0.25">
      <c r="A309" s="123"/>
      <c r="B309" s="153"/>
      <c r="C309" s="111">
        <v>296</v>
      </c>
      <c r="D309" s="111">
        <v>644</v>
      </c>
      <c r="E309" s="111" t="s">
        <v>325</v>
      </c>
      <c r="F309" s="111" t="s">
        <v>13</v>
      </c>
      <c r="G309" s="111">
        <v>15</v>
      </c>
      <c r="H309" s="115">
        <v>95</v>
      </c>
      <c r="I309" s="116">
        <v>1425</v>
      </c>
    </row>
    <row r="310" spans="1:9" ht="15.75" thickBot="1" x14ac:dyDescent="0.3">
      <c r="A310" s="123"/>
      <c r="B310" s="153"/>
      <c r="C310" s="111">
        <v>297</v>
      </c>
      <c r="D310" s="111">
        <v>644</v>
      </c>
      <c r="E310" s="111" t="s">
        <v>326</v>
      </c>
      <c r="F310" s="111" t="s">
        <v>13</v>
      </c>
      <c r="G310" s="111">
        <v>6</v>
      </c>
      <c r="H310" s="115">
        <v>125</v>
      </c>
      <c r="I310" s="116">
        <v>750</v>
      </c>
    </row>
    <row r="311" spans="1:9" ht="15.75" thickBot="1" x14ac:dyDescent="0.3">
      <c r="A311" s="123"/>
      <c r="B311" s="120" t="s">
        <v>478</v>
      </c>
      <c r="C311" s="121"/>
      <c r="D311" s="121"/>
      <c r="E311" s="121"/>
      <c r="F311" s="121"/>
      <c r="G311" s="121"/>
      <c r="H311" s="126"/>
      <c r="I311" s="127">
        <v>51564</v>
      </c>
    </row>
    <row r="312" spans="1:9" x14ac:dyDescent="0.25">
      <c r="A312" s="122">
        <v>12</v>
      </c>
      <c r="B312" s="119" t="s">
        <v>327</v>
      </c>
      <c r="C312" s="111">
        <v>298</v>
      </c>
      <c r="D312" s="111">
        <v>625</v>
      </c>
      <c r="E312" s="111" t="s">
        <v>328</v>
      </c>
      <c r="F312" s="111" t="s">
        <v>18</v>
      </c>
      <c r="G312" s="111">
        <v>244</v>
      </c>
      <c r="H312" s="115">
        <v>15</v>
      </c>
      <c r="I312" s="116">
        <v>3660</v>
      </c>
    </row>
    <row r="313" spans="1:9" x14ac:dyDescent="0.25">
      <c r="A313" s="123"/>
      <c r="B313" s="153"/>
      <c r="C313" s="111">
        <v>299</v>
      </c>
      <c r="D313" s="111">
        <v>625</v>
      </c>
      <c r="E313" s="111" t="s">
        <v>329</v>
      </c>
      <c r="F313" s="111" t="s">
        <v>18</v>
      </c>
      <c r="G313" s="111">
        <v>53</v>
      </c>
      <c r="H313" s="115">
        <v>18</v>
      </c>
      <c r="I313" s="116">
        <v>954</v>
      </c>
    </row>
    <row r="314" spans="1:9" x14ac:dyDescent="0.25">
      <c r="A314" s="123"/>
      <c r="B314" s="153"/>
      <c r="C314" s="111">
        <v>300</v>
      </c>
      <c r="D314" s="111">
        <v>625</v>
      </c>
      <c r="E314" s="111" t="s">
        <v>330</v>
      </c>
      <c r="F314" s="111" t="s">
        <v>18</v>
      </c>
      <c r="G314" s="111">
        <v>3</v>
      </c>
      <c r="H314" s="115">
        <v>15</v>
      </c>
      <c r="I314" s="116">
        <v>45</v>
      </c>
    </row>
    <row r="315" spans="1:9" x14ac:dyDescent="0.25">
      <c r="A315" s="123"/>
      <c r="B315" s="153"/>
      <c r="C315" s="111">
        <v>301</v>
      </c>
      <c r="D315" s="111">
        <v>625</v>
      </c>
      <c r="E315" s="111" t="s">
        <v>331</v>
      </c>
      <c r="F315" s="111" t="s">
        <v>18</v>
      </c>
      <c r="G315" s="111">
        <v>377</v>
      </c>
      <c r="H315" s="115">
        <v>7</v>
      </c>
      <c r="I315" s="116">
        <v>2639</v>
      </c>
    </row>
    <row r="316" spans="1:9" x14ac:dyDescent="0.25">
      <c r="A316" s="123"/>
      <c r="B316" s="153"/>
      <c r="C316" s="111">
        <v>302</v>
      </c>
      <c r="D316" s="111">
        <v>625</v>
      </c>
      <c r="E316" s="111" t="s">
        <v>332</v>
      </c>
      <c r="F316" s="111" t="s">
        <v>13</v>
      </c>
      <c r="G316" s="111">
        <v>1</v>
      </c>
      <c r="H316" s="115">
        <v>250</v>
      </c>
      <c r="I316" s="116">
        <v>250</v>
      </c>
    </row>
    <row r="317" spans="1:9" x14ac:dyDescent="0.25">
      <c r="A317" s="123"/>
      <c r="B317" s="153"/>
      <c r="C317" s="111">
        <v>303</v>
      </c>
      <c r="D317" s="111">
        <v>625</v>
      </c>
      <c r="E317" s="111" t="s">
        <v>333</v>
      </c>
      <c r="F317" s="111" t="s">
        <v>18</v>
      </c>
      <c r="G317" s="111">
        <v>652</v>
      </c>
      <c r="H317" s="115">
        <v>7</v>
      </c>
      <c r="I317" s="116">
        <v>4564</v>
      </c>
    </row>
    <row r="318" spans="1:9" x14ac:dyDescent="0.25">
      <c r="A318" s="123"/>
      <c r="B318" s="153"/>
      <c r="C318" s="111">
        <v>304</v>
      </c>
      <c r="D318" s="111">
        <v>625</v>
      </c>
      <c r="E318" s="111" t="s">
        <v>334</v>
      </c>
      <c r="F318" s="111" t="s">
        <v>13</v>
      </c>
      <c r="G318" s="111">
        <v>1</v>
      </c>
      <c r="H318" s="115">
        <v>1100</v>
      </c>
      <c r="I318" s="116">
        <v>1100</v>
      </c>
    </row>
    <row r="319" spans="1:9" x14ac:dyDescent="0.25">
      <c r="A319" s="123"/>
      <c r="B319" s="153"/>
      <c r="C319" s="111">
        <v>305</v>
      </c>
      <c r="D319" s="111">
        <v>625</v>
      </c>
      <c r="E319" s="111" t="s">
        <v>335</v>
      </c>
      <c r="F319" s="111" t="s">
        <v>13</v>
      </c>
      <c r="G319" s="111">
        <v>11</v>
      </c>
      <c r="H319" s="115">
        <v>650</v>
      </c>
      <c r="I319" s="116">
        <v>7150</v>
      </c>
    </row>
    <row r="320" spans="1:9" x14ac:dyDescent="0.25">
      <c r="A320" s="123"/>
      <c r="B320" s="153"/>
      <c r="C320" s="111">
        <v>306</v>
      </c>
      <c r="D320" s="111">
        <v>625</v>
      </c>
      <c r="E320" s="111" t="s">
        <v>336</v>
      </c>
      <c r="F320" s="111" t="s">
        <v>13</v>
      </c>
      <c r="G320" s="111">
        <v>6</v>
      </c>
      <c r="H320" s="115">
        <v>130</v>
      </c>
      <c r="I320" s="116">
        <v>780</v>
      </c>
    </row>
    <row r="321" spans="1:9" x14ac:dyDescent="0.25">
      <c r="A321" s="123"/>
      <c r="B321" s="153"/>
      <c r="C321" s="111">
        <v>307</v>
      </c>
      <c r="D321" s="111">
        <v>625</v>
      </c>
      <c r="E321" s="111" t="s">
        <v>337</v>
      </c>
      <c r="F321" s="111" t="s">
        <v>18</v>
      </c>
      <c r="G321" s="111">
        <v>410</v>
      </c>
      <c r="H321" s="115">
        <v>2</v>
      </c>
      <c r="I321" s="116">
        <v>820</v>
      </c>
    </row>
    <row r="322" spans="1:9" x14ac:dyDescent="0.25">
      <c r="A322" s="123"/>
      <c r="B322" s="153"/>
      <c r="C322" s="111">
        <v>308</v>
      </c>
      <c r="D322" s="111">
        <v>630</v>
      </c>
      <c r="E322" s="111" t="s">
        <v>338</v>
      </c>
      <c r="F322" s="111" t="s">
        <v>396</v>
      </c>
      <c r="G322" s="111">
        <v>1</v>
      </c>
      <c r="H322" s="115">
        <v>1500</v>
      </c>
      <c r="I322" s="116">
        <v>1500</v>
      </c>
    </row>
    <row r="323" spans="1:9" x14ac:dyDescent="0.25">
      <c r="A323" s="123"/>
      <c r="B323" s="153"/>
      <c r="C323" s="111">
        <v>309</v>
      </c>
      <c r="D323" s="111">
        <v>630</v>
      </c>
      <c r="E323" s="111" t="s">
        <v>339</v>
      </c>
      <c r="F323" s="111" t="s">
        <v>13</v>
      </c>
      <c r="G323" s="111">
        <v>4</v>
      </c>
      <c r="H323" s="115">
        <v>175</v>
      </c>
      <c r="I323" s="116">
        <v>700</v>
      </c>
    </row>
    <row r="324" spans="1:9" x14ac:dyDescent="0.25">
      <c r="A324" s="123"/>
      <c r="B324" s="153"/>
      <c r="C324" s="111">
        <v>310</v>
      </c>
      <c r="D324" s="111">
        <v>630</v>
      </c>
      <c r="E324" s="111" t="s">
        <v>340</v>
      </c>
      <c r="F324" s="111" t="s">
        <v>13</v>
      </c>
      <c r="G324" s="111">
        <v>4</v>
      </c>
      <c r="H324" s="115">
        <v>150</v>
      </c>
      <c r="I324" s="116">
        <v>600</v>
      </c>
    </row>
    <row r="325" spans="1:9" x14ac:dyDescent="0.25">
      <c r="A325" s="123"/>
      <c r="B325" s="153"/>
      <c r="C325" s="111">
        <v>311</v>
      </c>
      <c r="D325" s="111">
        <v>630</v>
      </c>
      <c r="E325" s="111" t="s">
        <v>341</v>
      </c>
      <c r="F325" s="111" t="s">
        <v>13</v>
      </c>
      <c r="G325" s="111">
        <v>4</v>
      </c>
      <c r="H325" s="115">
        <v>50</v>
      </c>
      <c r="I325" s="116">
        <v>200</v>
      </c>
    </row>
    <row r="326" spans="1:9" x14ac:dyDescent="0.25">
      <c r="A326" s="123"/>
      <c r="B326" s="153"/>
      <c r="C326" s="111">
        <v>312</v>
      </c>
      <c r="D326" s="111">
        <v>632</v>
      </c>
      <c r="E326" s="111" t="s">
        <v>342</v>
      </c>
      <c r="F326" s="111" t="s">
        <v>13</v>
      </c>
      <c r="G326" s="111">
        <v>5</v>
      </c>
      <c r="H326" s="115">
        <v>1200</v>
      </c>
      <c r="I326" s="116">
        <v>6000</v>
      </c>
    </row>
    <row r="327" spans="1:9" x14ac:dyDescent="0.25">
      <c r="A327" s="123"/>
      <c r="B327" s="153"/>
      <c r="C327" s="111">
        <v>313</v>
      </c>
      <c r="D327" s="111">
        <v>632</v>
      </c>
      <c r="E327" s="111" t="s">
        <v>343</v>
      </c>
      <c r="F327" s="111" t="s">
        <v>13</v>
      </c>
      <c r="G327" s="111">
        <v>3</v>
      </c>
      <c r="H327" s="115">
        <v>1500</v>
      </c>
      <c r="I327" s="116">
        <v>4500</v>
      </c>
    </row>
    <row r="328" spans="1:9" x14ac:dyDescent="0.25">
      <c r="A328" s="123"/>
      <c r="B328" s="153"/>
      <c r="C328" s="111">
        <v>314</v>
      </c>
      <c r="D328" s="111">
        <v>632</v>
      </c>
      <c r="E328" s="111" t="s">
        <v>344</v>
      </c>
      <c r="F328" s="111" t="s">
        <v>13</v>
      </c>
      <c r="G328" s="111">
        <v>8</v>
      </c>
      <c r="H328" s="115">
        <v>600</v>
      </c>
      <c r="I328" s="116">
        <v>4800</v>
      </c>
    </row>
    <row r="329" spans="1:9" x14ac:dyDescent="0.25">
      <c r="A329" s="123"/>
      <c r="B329" s="153"/>
      <c r="C329" s="111">
        <v>315</v>
      </c>
      <c r="D329" s="111">
        <v>632</v>
      </c>
      <c r="E329" s="111" t="s">
        <v>345</v>
      </c>
      <c r="F329" s="111" t="s">
        <v>13</v>
      </c>
      <c r="G329" s="111">
        <v>4</v>
      </c>
      <c r="H329" s="115">
        <v>200</v>
      </c>
      <c r="I329" s="116">
        <v>800</v>
      </c>
    </row>
    <row r="330" spans="1:9" x14ac:dyDescent="0.25">
      <c r="A330" s="123"/>
      <c r="B330" s="153"/>
      <c r="C330" s="111">
        <v>316</v>
      </c>
      <c r="D330" s="111">
        <v>632</v>
      </c>
      <c r="E330" s="111" t="s">
        <v>346</v>
      </c>
      <c r="F330" s="111" t="s">
        <v>13</v>
      </c>
      <c r="G330" s="111">
        <v>8</v>
      </c>
      <c r="H330" s="115">
        <v>20</v>
      </c>
      <c r="I330" s="116">
        <v>160</v>
      </c>
    </row>
    <row r="331" spans="1:9" x14ac:dyDescent="0.25">
      <c r="A331" s="123"/>
      <c r="B331" s="153"/>
      <c r="C331" s="111">
        <v>317</v>
      </c>
      <c r="D331" s="111">
        <v>632</v>
      </c>
      <c r="E331" s="111" t="s">
        <v>347</v>
      </c>
      <c r="F331" s="111" t="s">
        <v>13</v>
      </c>
      <c r="G331" s="111">
        <v>8</v>
      </c>
      <c r="H331" s="115">
        <v>20</v>
      </c>
      <c r="I331" s="116">
        <v>160</v>
      </c>
    </row>
    <row r="332" spans="1:9" x14ac:dyDescent="0.25">
      <c r="A332" s="123"/>
      <c r="B332" s="153"/>
      <c r="C332" s="111">
        <v>318</v>
      </c>
      <c r="D332" s="111">
        <v>632</v>
      </c>
      <c r="E332" s="111" t="s">
        <v>348</v>
      </c>
      <c r="F332" s="111" t="s">
        <v>13</v>
      </c>
      <c r="G332" s="111">
        <v>4</v>
      </c>
      <c r="H332" s="115">
        <v>10</v>
      </c>
      <c r="I332" s="116">
        <v>40</v>
      </c>
    </row>
    <row r="333" spans="1:9" x14ac:dyDescent="0.25">
      <c r="A333" s="123"/>
      <c r="B333" s="153"/>
      <c r="C333" s="111">
        <v>319</v>
      </c>
      <c r="D333" s="111">
        <v>632</v>
      </c>
      <c r="E333" s="111" t="s">
        <v>349</v>
      </c>
      <c r="F333" s="111" t="s">
        <v>13</v>
      </c>
      <c r="G333" s="111">
        <v>4</v>
      </c>
      <c r="H333" s="115">
        <v>2500</v>
      </c>
      <c r="I333" s="116">
        <v>10000</v>
      </c>
    </row>
    <row r="334" spans="1:9" x14ac:dyDescent="0.25">
      <c r="A334" s="123"/>
      <c r="B334" s="153"/>
      <c r="C334" s="111">
        <v>320</v>
      </c>
      <c r="D334" s="111">
        <v>632</v>
      </c>
      <c r="E334" s="111" t="s">
        <v>350</v>
      </c>
      <c r="F334" s="111" t="s">
        <v>13</v>
      </c>
      <c r="G334" s="111">
        <v>4</v>
      </c>
      <c r="H334" s="115">
        <v>6500</v>
      </c>
      <c r="I334" s="116">
        <v>26000</v>
      </c>
    </row>
    <row r="335" spans="1:9" x14ac:dyDescent="0.25">
      <c r="A335" s="123"/>
      <c r="B335" s="153"/>
      <c r="C335" s="111">
        <v>321</v>
      </c>
      <c r="D335" s="111">
        <v>632</v>
      </c>
      <c r="E335" s="111" t="s">
        <v>351</v>
      </c>
      <c r="F335" s="111" t="s">
        <v>13</v>
      </c>
      <c r="G335" s="111">
        <v>1</v>
      </c>
      <c r="H335" s="115">
        <v>400</v>
      </c>
      <c r="I335" s="116">
        <v>400</v>
      </c>
    </row>
    <row r="336" spans="1:9" x14ac:dyDescent="0.25">
      <c r="A336" s="123"/>
      <c r="B336" s="153"/>
      <c r="C336" s="111">
        <v>322</v>
      </c>
      <c r="D336" s="111">
        <v>632</v>
      </c>
      <c r="E336" s="111" t="s">
        <v>352</v>
      </c>
      <c r="F336" s="111" t="s">
        <v>18</v>
      </c>
      <c r="G336" s="111">
        <v>345</v>
      </c>
      <c r="H336" s="115">
        <v>8</v>
      </c>
      <c r="I336" s="116">
        <v>2760</v>
      </c>
    </row>
    <row r="337" spans="1:9" x14ac:dyDescent="0.25">
      <c r="A337" s="123"/>
      <c r="B337" s="153"/>
      <c r="C337" s="111">
        <v>323</v>
      </c>
      <c r="D337" s="111">
        <v>632</v>
      </c>
      <c r="E337" s="111" t="s">
        <v>353</v>
      </c>
      <c r="F337" s="111" t="s">
        <v>13</v>
      </c>
      <c r="G337" s="111">
        <v>1</v>
      </c>
      <c r="H337" s="115">
        <v>2500</v>
      </c>
      <c r="I337" s="116">
        <v>2500</v>
      </c>
    </row>
    <row r="338" spans="1:9" x14ac:dyDescent="0.25">
      <c r="A338" s="123"/>
      <c r="B338" s="153"/>
      <c r="C338" s="111">
        <v>324</v>
      </c>
      <c r="D338" s="111">
        <v>632</v>
      </c>
      <c r="E338" s="111" t="s">
        <v>354</v>
      </c>
      <c r="F338" s="111" t="s">
        <v>18</v>
      </c>
      <c r="G338" s="111">
        <v>316</v>
      </c>
      <c r="H338" s="115">
        <v>3</v>
      </c>
      <c r="I338" s="116">
        <v>948</v>
      </c>
    </row>
    <row r="339" spans="1:9" x14ac:dyDescent="0.25">
      <c r="A339" s="123"/>
      <c r="B339" s="153"/>
      <c r="C339" s="111">
        <v>325</v>
      </c>
      <c r="D339" s="111">
        <v>632</v>
      </c>
      <c r="E339" s="111" t="s">
        <v>355</v>
      </c>
      <c r="F339" s="111" t="s">
        <v>18</v>
      </c>
      <c r="G339" s="111">
        <v>991</v>
      </c>
      <c r="H339" s="115">
        <v>2</v>
      </c>
      <c r="I339" s="116">
        <v>1982</v>
      </c>
    </row>
    <row r="340" spans="1:9" x14ac:dyDescent="0.25">
      <c r="A340" s="123"/>
      <c r="B340" s="153"/>
      <c r="C340" s="111">
        <v>326</v>
      </c>
      <c r="D340" s="111">
        <v>632</v>
      </c>
      <c r="E340" s="111" t="s">
        <v>356</v>
      </c>
      <c r="F340" s="111" t="s">
        <v>18</v>
      </c>
      <c r="G340" s="111">
        <v>1808</v>
      </c>
      <c r="H340" s="115">
        <v>1.75</v>
      </c>
      <c r="I340" s="116">
        <v>3164</v>
      </c>
    </row>
    <row r="341" spans="1:9" x14ac:dyDescent="0.25">
      <c r="A341" s="123"/>
      <c r="B341" s="153"/>
      <c r="C341" s="111">
        <v>327</v>
      </c>
      <c r="D341" s="111">
        <v>632</v>
      </c>
      <c r="E341" s="111" t="s">
        <v>357</v>
      </c>
      <c r="F341" s="111" t="s">
        <v>13</v>
      </c>
      <c r="G341" s="111">
        <v>14</v>
      </c>
      <c r="H341" s="115">
        <v>1500</v>
      </c>
      <c r="I341" s="116">
        <v>21000</v>
      </c>
    </row>
    <row r="342" spans="1:9" x14ac:dyDescent="0.25">
      <c r="A342" s="123"/>
      <c r="B342" s="153"/>
      <c r="C342" s="111">
        <v>328</v>
      </c>
      <c r="D342" s="111">
        <v>632</v>
      </c>
      <c r="E342" s="111" t="s">
        <v>358</v>
      </c>
      <c r="F342" s="111" t="s">
        <v>18</v>
      </c>
      <c r="G342" s="111">
        <v>270</v>
      </c>
      <c r="H342" s="115">
        <v>3.5</v>
      </c>
      <c r="I342" s="116">
        <v>945</v>
      </c>
    </row>
    <row r="343" spans="1:9" x14ac:dyDescent="0.25">
      <c r="A343" s="123"/>
      <c r="B343" s="153"/>
      <c r="C343" s="111">
        <v>329</v>
      </c>
      <c r="D343" s="111">
        <v>633</v>
      </c>
      <c r="E343" s="111" t="s">
        <v>359</v>
      </c>
      <c r="F343" s="111" t="s">
        <v>13</v>
      </c>
      <c r="G343" s="111">
        <v>1</v>
      </c>
      <c r="H343" s="115">
        <v>1700</v>
      </c>
      <c r="I343" s="116">
        <v>1700</v>
      </c>
    </row>
    <row r="344" spans="1:9" x14ac:dyDescent="0.25">
      <c r="A344" s="123"/>
      <c r="B344" s="153"/>
      <c r="C344" s="111">
        <v>330</v>
      </c>
      <c r="D344" s="111">
        <v>633</v>
      </c>
      <c r="E344" s="111" t="s">
        <v>360</v>
      </c>
      <c r="F344" s="111" t="s">
        <v>13</v>
      </c>
      <c r="G344" s="111">
        <v>1</v>
      </c>
      <c r="H344" s="115">
        <v>12000</v>
      </c>
      <c r="I344" s="116">
        <v>12000</v>
      </c>
    </row>
    <row r="345" spans="1:9" ht="15.75" thickBot="1" x14ac:dyDescent="0.3">
      <c r="A345" s="123"/>
      <c r="B345" s="153"/>
      <c r="C345" s="111">
        <v>331</v>
      </c>
      <c r="D345" s="111">
        <v>633</v>
      </c>
      <c r="E345" s="111" t="s">
        <v>361</v>
      </c>
      <c r="F345" s="111" t="s">
        <v>13</v>
      </c>
      <c r="G345" s="111">
        <v>1</v>
      </c>
      <c r="H345" s="115">
        <v>5000</v>
      </c>
      <c r="I345" s="116">
        <v>5000</v>
      </c>
    </row>
    <row r="346" spans="1:9" ht="15.75" thickBot="1" x14ac:dyDescent="0.3">
      <c r="A346" s="123"/>
      <c r="B346" s="120" t="s">
        <v>479</v>
      </c>
      <c r="C346" s="121"/>
      <c r="D346" s="121"/>
      <c r="E346" s="121"/>
      <c r="F346" s="121"/>
      <c r="G346" s="121"/>
      <c r="H346" s="126"/>
      <c r="I346" s="127">
        <v>129821</v>
      </c>
    </row>
    <row r="347" spans="1:9" x14ac:dyDescent="0.25">
      <c r="A347" s="122">
        <v>13</v>
      </c>
      <c r="B347" s="119" t="s">
        <v>362</v>
      </c>
      <c r="C347" s="111">
        <v>332</v>
      </c>
      <c r="D347" s="111">
        <v>632</v>
      </c>
      <c r="E347" s="111" t="s">
        <v>363</v>
      </c>
      <c r="F347" s="111" t="s">
        <v>18</v>
      </c>
      <c r="G347" s="111">
        <v>2011</v>
      </c>
      <c r="H347" s="115">
        <v>6</v>
      </c>
      <c r="I347" s="116">
        <v>12066</v>
      </c>
    </row>
    <row r="348" spans="1:9" x14ac:dyDescent="0.25">
      <c r="A348" s="123"/>
      <c r="B348" s="153"/>
      <c r="C348" s="111">
        <v>333</v>
      </c>
      <c r="D348" s="111">
        <v>632</v>
      </c>
      <c r="E348" s="111" t="s">
        <v>364</v>
      </c>
      <c r="F348" s="111" t="s">
        <v>18</v>
      </c>
      <c r="G348" s="111">
        <v>1679</v>
      </c>
      <c r="H348" s="115">
        <v>10</v>
      </c>
      <c r="I348" s="116">
        <v>16790</v>
      </c>
    </row>
    <row r="349" spans="1:9" x14ac:dyDescent="0.25">
      <c r="A349" s="123"/>
      <c r="B349" s="153"/>
      <c r="C349" s="111">
        <v>334</v>
      </c>
      <c r="D349" s="111">
        <v>632</v>
      </c>
      <c r="E349" s="111" t="s">
        <v>365</v>
      </c>
      <c r="F349" s="111" t="s">
        <v>18</v>
      </c>
      <c r="G349" s="111">
        <v>99</v>
      </c>
      <c r="H349" s="115">
        <v>8</v>
      </c>
      <c r="I349" s="116">
        <v>792</v>
      </c>
    </row>
    <row r="350" spans="1:9" x14ac:dyDescent="0.25">
      <c r="A350" s="123"/>
      <c r="B350" s="153"/>
      <c r="C350" s="111">
        <v>335</v>
      </c>
      <c r="D350" s="111">
        <v>632</v>
      </c>
      <c r="E350" s="111" t="s">
        <v>366</v>
      </c>
      <c r="F350" s="111" t="s">
        <v>18</v>
      </c>
      <c r="G350" s="111">
        <v>500</v>
      </c>
      <c r="H350" s="115">
        <v>8</v>
      </c>
      <c r="I350" s="116">
        <v>4000</v>
      </c>
    </row>
    <row r="351" spans="1:9" x14ac:dyDescent="0.25">
      <c r="A351" s="123"/>
      <c r="B351" s="153"/>
      <c r="C351" s="111">
        <v>336</v>
      </c>
      <c r="D351" s="111">
        <v>632</v>
      </c>
      <c r="E351" s="111" t="s">
        <v>367</v>
      </c>
      <c r="F351" s="111" t="s">
        <v>18</v>
      </c>
      <c r="G351" s="111">
        <v>44</v>
      </c>
      <c r="H351" s="115">
        <v>8</v>
      </c>
      <c r="I351" s="116">
        <v>352</v>
      </c>
    </row>
    <row r="352" spans="1:9" x14ac:dyDescent="0.25">
      <c r="A352" s="123"/>
      <c r="B352" s="153"/>
      <c r="C352" s="111">
        <v>337</v>
      </c>
      <c r="D352" s="111">
        <v>633</v>
      </c>
      <c r="E352" s="111" t="s">
        <v>368</v>
      </c>
      <c r="F352" s="111" t="s">
        <v>13</v>
      </c>
      <c r="G352" s="111">
        <v>1</v>
      </c>
      <c r="H352" s="115">
        <v>100</v>
      </c>
      <c r="I352" s="116">
        <v>100</v>
      </c>
    </row>
    <row r="353" spans="1:9" x14ac:dyDescent="0.25">
      <c r="A353" s="123"/>
      <c r="B353" s="153"/>
      <c r="C353" s="111">
        <v>338</v>
      </c>
      <c r="D353" s="111">
        <v>632</v>
      </c>
      <c r="E353" s="111" t="s">
        <v>369</v>
      </c>
      <c r="F353" s="111" t="s">
        <v>396</v>
      </c>
      <c r="G353" s="111">
        <v>1</v>
      </c>
      <c r="H353" s="115">
        <v>2000</v>
      </c>
      <c r="I353" s="116">
        <v>2000</v>
      </c>
    </row>
    <row r="354" spans="1:9" ht="15.75" thickBot="1" x14ac:dyDescent="0.3">
      <c r="A354" s="123"/>
      <c r="B354" s="153"/>
      <c r="C354" s="111">
        <v>339</v>
      </c>
      <c r="D354" s="111" t="s">
        <v>259</v>
      </c>
      <c r="E354" s="111" t="s">
        <v>370</v>
      </c>
      <c r="F354" s="111" t="s">
        <v>396</v>
      </c>
      <c r="G354" s="111">
        <v>1</v>
      </c>
      <c r="H354" s="115">
        <v>10000</v>
      </c>
      <c r="I354" s="116">
        <v>10000</v>
      </c>
    </row>
    <row r="355" spans="1:9" ht="15.75" thickBot="1" x14ac:dyDescent="0.3">
      <c r="A355" s="123"/>
      <c r="B355" s="120" t="s">
        <v>480</v>
      </c>
      <c r="C355" s="121"/>
      <c r="D355" s="121"/>
      <c r="E355" s="121"/>
      <c r="F355" s="121"/>
      <c r="G355" s="121"/>
      <c r="H355" s="126"/>
      <c r="I355" s="127">
        <v>46100</v>
      </c>
    </row>
    <row r="356" spans="1:9" x14ac:dyDescent="0.25">
      <c r="A356" s="122">
        <v>14</v>
      </c>
      <c r="B356" s="119" t="s">
        <v>371</v>
      </c>
      <c r="C356" s="111">
        <v>340</v>
      </c>
      <c r="D356" s="111">
        <v>1000</v>
      </c>
      <c r="E356" s="111" t="s">
        <v>372</v>
      </c>
      <c r="F356" s="111" t="s">
        <v>13</v>
      </c>
      <c r="G356" s="111">
        <v>5</v>
      </c>
      <c r="H356" s="115">
        <v>1500</v>
      </c>
      <c r="I356" s="116">
        <v>7500</v>
      </c>
    </row>
    <row r="357" spans="1:9" x14ac:dyDescent="0.25">
      <c r="A357" s="123"/>
      <c r="B357" s="153"/>
      <c r="C357" s="111">
        <v>341</v>
      </c>
      <c r="D357" s="111">
        <v>1000</v>
      </c>
      <c r="E357" s="111" t="s">
        <v>373</v>
      </c>
      <c r="F357" s="111" t="s">
        <v>13</v>
      </c>
      <c r="G357" s="111">
        <v>1</v>
      </c>
      <c r="H357" s="115">
        <v>1200</v>
      </c>
      <c r="I357" s="116">
        <v>1200</v>
      </c>
    </row>
    <row r="358" spans="1:9" x14ac:dyDescent="0.25">
      <c r="A358" s="123"/>
      <c r="B358" s="153"/>
      <c r="C358" s="111">
        <v>342</v>
      </c>
      <c r="D358" s="111">
        <v>1000</v>
      </c>
      <c r="E358" s="111" t="s">
        <v>374</v>
      </c>
      <c r="F358" s="111" t="s">
        <v>13</v>
      </c>
      <c r="G358" s="111">
        <v>15</v>
      </c>
      <c r="H358" s="115">
        <v>1000</v>
      </c>
      <c r="I358" s="116">
        <v>15000</v>
      </c>
    </row>
    <row r="359" spans="1:9" x14ac:dyDescent="0.25">
      <c r="A359" s="123"/>
      <c r="B359" s="153"/>
      <c r="C359" s="111">
        <v>343</v>
      </c>
      <c r="D359" s="111">
        <v>1000</v>
      </c>
      <c r="E359" s="111" t="s">
        <v>375</v>
      </c>
      <c r="F359" s="111" t="s">
        <v>13</v>
      </c>
      <c r="G359" s="111">
        <v>3</v>
      </c>
      <c r="H359" s="115">
        <v>300</v>
      </c>
      <c r="I359" s="116">
        <v>900</v>
      </c>
    </row>
    <row r="360" spans="1:9" x14ac:dyDescent="0.25">
      <c r="A360" s="123"/>
      <c r="B360" s="153"/>
      <c r="C360" s="111">
        <v>344</v>
      </c>
      <c r="D360" s="111">
        <v>1000</v>
      </c>
      <c r="E360" s="111" t="s">
        <v>376</v>
      </c>
      <c r="F360" s="111" t="s">
        <v>13</v>
      </c>
      <c r="G360" s="111">
        <v>5</v>
      </c>
      <c r="H360" s="115">
        <v>2000</v>
      </c>
      <c r="I360" s="116">
        <v>10000</v>
      </c>
    </row>
    <row r="361" spans="1:9" x14ac:dyDescent="0.25">
      <c r="A361" s="123"/>
      <c r="B361" s="153"/>
      <c r="C361" s="111">
        <v>345</v>
      </c>
      <c r="D361" s="111">
        <v>1000</v>
      </c>
      <c r="E361" s="111" t="s">
        <v>377</v>
      </c>
      <c r="F361" s="111" t="s">
        <v>396</v>
      </c>
      <c r="G361" s="111">
        <v>1</v>
      </c>
      <c r="H361" s="115">
        <v>7500</v>
      </c>
      <c r="I361" s="116">
        <v>7500</v>
      </c>
    </row>
    <row r="362" spans="1:9" x14ac:dyDescent="0.25">
      <c r="A362" s="123"/>
      <c r="B362" s="153"/>
      <c r="C362" s="111">
        <v>346</v>
      </c>
      <c r="D362" s="111">
        <v>1000</v>
      </c>
      <c r="E362" s="111" t="s">
        <v>378</v>
      </c>
      <c r="F362" s="111" t="s">
        <v>13</v>
      </c>
      <c r="G362" s="111">
        <v>16</v>
      </c>
      <c r="H362" s="115">
        <v>500</v>
      </c>
      <c r="I362" s="116">
        <v>8000</v>
      </c>
    </row>
    <row r="363" spans="1:9" x14ac:dyDescent="0.25">
      <c r="A363" s="123"/>
      <c r="B363" s="153"/>
      <c r="C363" s="111">
        <v>347</v>
      </c>
      <c r="D363" s="111">
        <v>1000</v>
      </c>
      <c r="E363" s="111" t="s">
        <v>379</v>
      </c>
      <c r="F363" s="111" t="s">
        <v>18</v>
      </c>
      <c r="G363" s="111">
        <v>2507</v>
      </c>
      <c r="H363" s="115">
        <v>5</v>
      </c>
      <c r="I363" s="116">
        <v>12535</v>
      </c>
    </row>
    <row r="364" spans="1:9" x14ac:dyDescent="0.25">
      <c r="A364" s="123"/>
      <c r="B364" s="153"/>
      <c r="C364" s="111">
        <v>348</v>
      </c>
      <c r="D364" s="111" t="s">
        <v>259</v>
      </c>
      <c r="E364" s="111" t="s">
        <v>380</v>
      </c>
      <c r="F364" s="111" t="s">
        <v>13</v>
      </c>
      <c r="G364" s="111">
        <v>1</v>
      </c>
      <c r="H364" s="115">
        <v>500</v>
      </c>
      <c r="I364" s="116">
        <v>500</v>
      </c>
    </row>
    <row r="365" spans="1:9" x14ac:dyDescent="0.25">
      <c r="A365" s="123"/>
      <c r="B365" s="153"/>
      <c r="C365" s="111">
        <v>349</v>
      </c>
      <c r="D365" s="111" t="s">
        <v>259</v>
      </c>
      <c r="E365" s="111" t="s">
        <v>381</v>
      </c>
      <c r="F365" s="111" t="s">
        <v>13</v>
      </c>
      <c r="G365" s="111">
        <v>1</v>
      </c>
      <c r="H365" s="115">
        <v>700</v>
      </c>
      <c r="I365" s="116">
        <v>700</v>
      </c>
    </row>
    <row r="366" spans="1:9" x14ac:dyDescent="0.25">
      <c r="A366" s="123"/>
      <c r="B366" s="153"/>
      <c r="C366" s="111">
        <v>350</v>
      </c>
      <c r="D366" s="111" t="s">
        <v>259</v>
      </c>
      <c r="E366" s="111" t="s">
        <v>382</v>
      </c>
      <c r="F366" s="111" t="s">
        <v>396</v>
      </c>
      <c r="G366" s="111">
        <v>1</v>
      </c>
      <c r="H366" s="115">
        <v>1000</v>
      </c>
      <c r="I366" s="116">
        <v>1000</v>
      </c>
    </row>
    <row r="367" spans="1:9" x14ac:dyDescent="0.25">
      <c r="A367" s="123"/>
      <c r="B367" s="153"/>
      <c r="C367" s="111">
        <v>351</v>
      </c>
      <c r="D367" s="111" t="s">
        <v>259</v>
      </c>
      <c r="E367" s="111" t="s">
        <v>383</v>
      </c>
      <c r="F367" s="111" t="s">
        <v>396</v>
      </c>
      <c r="G367" s="111">
        <v>1</v>
      </c>
      <c r="H367" s="115">
        <v>1000</v>
      </c>
      <c r="I367" s="116">
        <v>1000</v>
      </c>
    </row>
    <row r="368" spans="1:9" x14ac:dyDescent="0.25">
      <c r="A368" s="123"/>
      <c r="B368" s="153"/>
      <c r="C368" s="111">
        <v>352</v>
      </c>
      <c r="D368" s="111">
        <v>1000</v>
      </c>
      <c r="E368" s="111" t="s">
        <v>384</v>
      </c>
      <c r="F368" s="111" t="s">
        <v>13</v>
      </c>
      <c r="G368" s="111">
        <v>1</v>
      </c>
      <c r="H368" s="115">
        <v>2500</v>
      </c>
      <c r="I368" s="116">
        <v>2500</v>
      </c>
    </row>
    <row r="369" spans="1:9" x14ac:dyDescent="0.25">
      <c r="A369" s="123"/>
      <c r="B369" s="153"/>
      <c r="C369" s="111">
        <v>353</v>
      </c>
      <c r="D369" s="111">
        <v>1000</v>
      </c>
      <c r="E369" s="111" t="s">
        <v>385</v>
      </c>
      <c r="F369" s="111" t="s">
        <v>13</v>
      </c>
      <c r="G369" s="111">
        <v>1</v>
      </c>
      <c r="H369" s="115">
        <v>3000</v>
      </c>
      <c r="I369" s="116">
        <v>3000</v>
      </c>
    </row>
    <row r="370" spans="1:9" ht="15.75" thickBot="1" x14ac:dyDescent="0.3">
      <c r="A370" s="123"/>
      <c r="B370" s="153"/>
      <c r="C370" s="111">
        <v>354</v>
      </c>
      <c r="D370" s="111" t="s">
        <v>259</v>
      </c>
      <c r="E370" s="111" t="s">
        <v>386</v>
      </c>
      <c r="F370" s="111" t="s">
        <v>13</v>
      </c>
      <c r="G370" s="111">
        <v>2</v>
      </c>
      <c r="H370" s="115">
        <v>500</v>
      </c>
      <c r="I370" s="116">
        <v>1000</v>
      </c>
    </row>
    <row r="371" spans="1:9" ht="15.75" thickBot="1" x14ac:dyDescent="0.3">
      <c r="A371" s="123"/>
      <c r="B371" s="120" t="s">
        <v>481</v>
      </c>
      <c r="C371" s="121"/>
      <c r="D371" s="121"/>
      <c r="E371" s="121"/>
      <c r="F371" s="121"/>
      <c r="G371" s="121"/>
      <c r="H371" s="126"/>
      <c r="I371" s="127">
        <v>72335</v>
      </c>
    </row>
    <row r="372" spans="1:9" x14ac:dyDescent="0.25">
      <c r="A372" s="122">
        <v>15</v>
      </c>
      <c r="B372" s="119" t="s">
        <v>387</v>
      </c>
      <c r="C372" s="111">
        <v>355</v>
      </c>
      <c r="D372" s="111" t="s">
        <v>259</v>
      </c>
      <c r="E372" s="111" t="s">
        <v>388</v>
      </c>
      <c r="F372" s="111" t="s">
        <v>13</v>
      </c>
      <c r="G372" s="111">
        <v>44</v>
      </c>
      <c r="H372" s="115">
        <v>350</v>
      </c>
      <c r="I372" s="116">
        <v>15400</v>
      </c>
    </row>
    <row r="373" spans="1:9" x14ac:dyDescent="0.25">
      <c r="A373" s="123"/>
      <c r="B373" s="153"/>
      <c r="C373" s="111">
        <v>356</v>
      </c>
      <c r="D373" s="111" t="s">
        <v>259</v>
      </c>
      <c r="E373" s="111" t="s">
        <v>389</v>
      </c>
      <c r="F373" s="111" t="s">
        <v>13</v>
      </c>
      <c r="G373" s="111">
        <v>32</v>
      </c>
      <c r="H373" s="115">
        <v>350</v>
      </c>
      <c r="I373" s="116">
        <v>11200</v>
      </c>
    </row>
    <row r="374" spans="1:9" x14ac:dyDescent="0.25">
      <c r="A374" s="123"/>
      <c r="B374" s="153"/>
      <c r="C374" s="111">
        <v>357</v>
      </c>
      <c r="D374" s="111" t="s">
        <v>259</v>
      </c>
      <c r="E374" s="111" t="s">
        <v>390</v>
      </c>
      <c r="F374" s="111" t="s">
        <v>13</v>
      </c>
      <c r="G374" s="111">
        <v>10</v>
      </c>
      <c r="H374" s="115">
        <v>350</v>
      </c>
      <c r="I374" s="116">
        <v>3500</v>
      </c>
    </row>
    <row r="375" spans="1:9" ht="15.75" thickBot="1" x14ac:dyDescent="0.3">
      <c r="A375" s="123"/>
      <c r="B375" s="153"/>
      <c r="C375" s="111">
        <v>358</v>
      </c>
      <c r="D375" s="111" t="s">
        <v>259</v>
      </c>
      <c r="E375" s="111" t="s">
        <v>391</v>
      </c>
      <c r="F375" s="111" t="s">
        <v>117</v>
      </c>
      <c r="G375" s="111">
        <v>2150</v>
      </c>
      <c r="H375" s="115">
        <v>4</v>
      </c>
      <c r="I375" s="116">
        <v>8600</v>
      </c>
    </row>
    <row r="376" spans="1:9" ht="15.75" thickBot="1" x14ac:dyDescent="0.3">
      <c r="A376" s="123"/>
      <c r="B376" s="120" t="s">
        <v>482</v>
      </c>
      <c r="C376" s="121"/>
      <c r="D376" s="121"/>
      <c r="E376" s="121"/>
      <c r="F376" s="121"/>
      <c r="G376" s="121"/>
      <c r="H376" s="126"/>
      <c r="I376" s="127">
        <v>38700</v>
      </c>
    </row>
    <row r="377" spans="1:9" x14ac:dyDescent="0.25">
      <c r="A377" s="122">
        <v>16</v>
      </c>
      <c r="B377" s="119" t="s">
        <v>392</v>
      </c>
      <c r="C377" s="111" t="s">
        <v>403</v>
      </c>
      <c r="D377" s="111" t="s">
        <v>403</v>
      </c>
      <c r="E377" s="111" t="s">
        <v>393</v>
      </c>
      <c r="F377" s="111" t="s">
        <v>396</v>
      </c>
      <c r="G377" s="111">
        <v>1</v>
      </c>
      <c r="H377" s="115">
        <v>25000</v>
      </c>
      <c r="I377" s="116">
        <v>25000</v>
      </c>
    </row>
    <row r="378" spans="1:9" ht="15.75" thickBot="1" x14ac:dyDescent="0.3">
      <c r="A378" s="123"/>
      <c r="B378" s="153"/>
      <c r="C378" s="112"/>
      <c r="D378" s="112"/>
      <c r="E378" s="111" t="s">
        <v>419</v>
      </c>
      <c r="F378" s="111" t="s">
        <v>418</v>
      </c>
      <c r="G378" s="111">
        <v>1</v>
      </c>
      <c r="H378" s="115">
        <v>1262379.8599999999</v>
      </c>
      <c r="I378" s="116">
        <v>1262379.8599999999</v>
      </c>
    </row>
    <row r="379" spans="1:9" ht="15.75" thickBot="1" x14ac:dyDescent="0.3">
      <c r="A379" s="123"/>
      <c r="B379" s="120" t="s">
        <v>405</v>
      </c>
      <c r="C379" s="121"/>
      <c r="D379" s="121"/>
      <c r="E379" s="121"/>
      <c r="F379" s="121"/>
      <c r="G379" s="121"/>
      <c r="H379" s="126"/>
      <c r="I379" s="127">
        <v>1287379.8599999999</v>
      </c>
    </row>
    <row r="380" spans="1:9" x14ac:dyDescent="0.25">
      <c r="A380" s="128" t="s">
        <v>402</v>
      </c>
      <c r="B380" s="129"/>
      <c r="C380" s="129"/>
      <c r="D380" s="129"/>
      <c r="E380" s="129"/>
      <c r="F380" s="129"/>
      <c r="G380" s="129"/>
      <c r="H380" s="129"/>
      <c r="I380" s="130">
        <v>10660502.359999999</v>
      </c>
    </row>
  </sheetData>
  <sheetProtection password="ACA2" sheet="1" objects="1" scenarios="1" selectLockedCells="1" selectUnlockedCells="1"/>
  <mergeCells count="1">
    <mergeCell ref="A1:I1"/>
  </mergeCells>
  <pageMargins left="0.45" right="0.45" top="0.5" bottom="0.5" header="0.3" footer="0.3"/>
  <pageSetup paperSize="5" scale="65" fitToHeight="30" orientation="landscape" r:id="rId2"/>
  <headerFooter>
    <oddFooter>&amp;C&amp;"Arial,Regular"&amp;P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0"/>
  <sheetViews>
    <sheetView showGridLines="0" workbookViewId="0">
      <selection activeCell="A21" sqref="A21"/>
    </sheetView>
  </sheetViews>
  <sheetFormatPr defaultRowHeight="15" x14ac:dyDescent="0.25"/>
  <cols>
    <col min="2" max="2" width="24.140625" bestFit="1" customWidth="1"/>
    <col min="3" max="3" width="28" bestFit="1" customWidth="1"/>
  </cols>
  <sheetData>
    <row r="1" spans="1:9" x14ac:dyDescent="0.25">
      <c r="A1" s="150" t="s">
        <v>420</v>
      </c>
      <c r="B1" s="150" t="s">
        <v>421</v>
      </c>
      <c r="C1" s="150" t="s">
        <v>462</v>
      </c>
    </row>
    <row r="2" spans="1:9" x14ac:dyDescent="0.25">
      <c r="A2" s="152" t="s">
        <v>422</v>
      </c>
      <c r="B2" t="s">
        <v>423</v>
      </c>
    </row>
    <row r="3" spans="1:9" x14ac:dyDescent="0.25">
      <c r="A3" s="152" t="s">
        <v>18</v>
      </c>
      <c r="B3" t="s">
        <v>463</v>
      </c>
      <c r="C3" t="s">
        <v>437</v>
      </c>
    </row>
    <row r="4" spans="1:9" x14ac:dyDescent="0.25">
      <c r="A4" s="152" t="s">
        <v>32</v>
      </c>
      <c r="B4" t="s">
        <v>464</v>
      </c>
      <c r="C4" t="s">
        <v>436</v>
      </c>
    </row>
    <row r="5" spans="1:9" x14ac:dyDescent="0.25">
      <c r="A5" s="152" t="s">
        <v>424</v>
      </c>
      <c r="B5" t="s">
        <v>425</v>
      </c>
    </row>
    <row r="6" spans="1:9" x14ac:dyDescent="0.25">
      <c r="A6" s="152" t="s">
        <v>22</v>
      </c>
      <c r="B6" t="s">
        <v>426</v>
      </c>
      <c r="C6" t="s">
        <v>439</v>
      </c>
    </row>
    <row r="7" spans="1:9" x14ac:dyDescent="0.25">
      <c r="A7" s="152" t="s">
        <v>24</v>
      </c>
      <c r="B7" t="s">
        <v>466</v>
      </c>
      <c r="C7" t="s">
        <v>439</v>
      </c>
    </row>
    <row r="8" spans="1:9" x14ac:dyDescent="0.25">
      <c r="A8" s="152" t="s">
        <v>163</v>
      </c>
      <c r="B8" t="s">
        <v>110</v>
      </c>
      <c r="C8" t="s">
        <v>446</v>
      </c>
      <c r="I8" s="151"/>
    </row>
    <row r="9" spans="1:9" x14ac:dyDescent="0.25">
      <c r="A9" s="152" t="s">
        <v>117</v>
      </c>
      <c r="B9" t="s">
        <v>449</v>
      </c>
      <c r="C9" t="s">
        <v>450</v>
      </c>
    </row>
    <row r="10" spans="1:9" x14ac:dyDescent="0.25">
      <c r="A10" s="152" t="s">
        <v>141</v>
      </c>
      <c r="B10" t="s">
        <v>428</v>
      </c>
      <c r="C10" t="s">
        <v>440</v>
      </c>
    </row>
    <row r="11" spans="1:9" x14ac:dyDescent="0.25">
      <c r="A11" s="152" t="s">
        <v>79</v>
      </c>
      <c r="B11" t="s">
        <v>454</v>
      </c>
    </row>
    <row r="12" spans="1:9" x14ac:dyDescent="0.25">
      <c r="A12" s="152" t="s">
        <v>429</v>
      </c>
      <c r="B12" t="s">
        <v>430</v>
      </c>
      <c r="C12" s="154" t="s">
        <v>438</v>
      </c>
    </row>
    <row r="13" spans="1:9" x14ac:dyDescent="0.25">
      <c r="A13" s="152" t="s">
        <v>457</v>
      </c>
      <c r="B13" t="s">
        <v>458</v>
      </c>
    </row>
    <row r="14" spans="1:9" x14ac:dyDescent="0.25">
      <c r="A14" s="152" t="s">
        <v>456</v>
      </c>
      <c r="B14" t="s">
        <v>455</v>
      </c>
    </row>
    <row r="15" spans="1:9" x14ac:dyDescent="0.25">
      <c r="A15" s="152" t="s">
        <v>441</v>
      </c>
      <c r="B15" t="s">
        <v>442</v>
      </c>
      <c r="C15" t="s">
        <v>443</v>
      </c>
    </row>
    <row r="16" spans="1:9" x14ac:dyDescent="0.25">
      <c r="A16" s="152" t="s">
        <v>427</v>
      </c>
      <c r="B16" t="s">
        <v>465</v>
      </c>
      <c r="C16" t="s">
        <v>436</v>
      </c>
    </row>
    <row r="17" spans="1:3" x14ac:dyDescent="0.25">
      <c r="A17" s="152" t="s">
        <v>467</v>
      </c>
      <c r="B17" t="s">
        <v>448</v>
      </c>
      <c r="C17" t="s">
        <v>435</v>
      </c>
    </row>
    <row r="18" spans="1:3" x14ac:dyDescent="0.25">
      <c r="A18" s="152" t="s">
        <v>451</v>
      </c>
      <c r="B18" t="s">
        <v>452</v>
      </c>
      <c r="C18" t="s">
        <v>453</v>
      </c>
    </row>
    <row r="19" spans="1:3" x14ac:dyDescent="0.25">
      <c r="A19" s="152" t="s">
        <v>444</v>
      </c>
      <c r="B19" s="154" t="s">
        <v>445</v>
      </c>
      <c r="C19" s="154" t="s">
        <v>447</v>
      </c>
    </row>
    <row r="20" spans="1:3" x14ac:dyDescent="0.25">
      <c r="A20" s="152" t="s">
        <v>459</v>
      </c>
      <c r="B20" s="154" t="s">
        <v>460</v>
      </c>
      <c r="C20" s="154" t="s">
        <v>461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Eng Est</vt:lpstr>
      <vt:lpstr>Eng Est Table</vt:lpstr>
      <vt:lpstr>Guidelines</vt:lpstr>
      <vt:lpstr>Example</vt:lpstr>
      <vt:lpstr>Table Example</vt:lpstr>
      <vt:lpstr>Unit Key</vt:lpstr>
      <vt:lpstr>Acronym</vt:lpstr>
      <vt:lpstr>'Eng Est'!Print_Area</vt:lpstr>
      <vt:lpstr>'Eng Est Table'!Print_Area</vt:lpstr>
      <vt:lpstr>Example!Print_Area</vt:lpstr>
      <vt:lpstr>'Table Example'!Print_Area</vt:lpstr>
      <vt:lpstr>'Eng Est'!Print_Titles</vt:lpstr>
      <vt:lpstr>'Eng Est Table'!Print_Titles</vt:lpstr>
      <vt:lpstr>Example!Print_Titles</vt:lpstr>
      <vt:lpstr>'Table Example'!Print_Titles</vt:lpstr>
    </vt:vector>
  </TitlesOfParts>
  <Company>City of Columbus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Figley</dc:creator>
  <cp:lastModifiedBy>Crabill, Melanie J.</cp:lastModifiedBy>
  <cp:lastPrinted>2012-02-29T18:19:10Z</cp:lastPrinted>
  <dcterms:created xsi:type="dcterms:W3CDTF">2012-01-25T17:52:09Z</dcterms:created>
  <dcterms:modified xsi:type="dcterms:W3CDTF">2014-05-30T21:22:25Z</dcterms:modified>
</cp:coreProperties>
</file>